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5" firstSheet="1" activeTab="1"/>
  </bookViews>
  <sheets>
    <sheet name="меню на лагерь 1.06.-6.06." sheetId="1" r:id="rId1"/>
    <sheet name="меню 2 неделя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<sst xmlns="http://schemas.openxmlformats.org/spreadsheetml/2006/main" count="416" uniqueCount="241">
  <si>
    <t>Примерное  меню</t>
  </si>
  <si>
    <t>№</t>
  </si>
  <si>
    <t>№ по сб.рец.</t>
  </si>
  <si>
    <t>Наименование блюд</t>
  </si>
  <si>
    <t>Цена</t>
  </si>
  <si>
    <t>Завтрак</t>
  </si>
  <si>
    <t>Винегрет овощной</t>
  </si>
  <si>
    <t>464/96</t>
  </si>
  <si>
    <t>628/96</t>
  </si>
  <si>
    <t>Чай с сахаром</t>
  </si>
  <si>
    <t>2./30</t>
  </si>
  <si>
    <t>Обед</t>
  </si>
  <si>
    <t>472/96</t>
  </si>
  <si>
    <t>629/96</t>
  </si>
  <si>
    <t>200/7</t>
  </si>
  <si>
    <t>Полдник</t>
  </si>
  <si>
    <t>Итого</t>
  </si>
  <si>
    <t xml:space="preserve">Завтрак </t>
  </si>
  <si>
    <t>39/97</t>
  </si>
  <si>
    <t>Салат из свежих помидоров</t>
  </si>
  <si>
    <t>469/96</t>
  </si>
  <si>
    <t>Макароны отварные</t>
  </si>
  <si>
    <t>1./30</t>
  </si>
  <si>
    <t>294/96</t>
  </si>
  <si>
    <t>702/97</t>
  </si>
  <si>
    <t>Огурец свежий порционный</t>
  </si>
  <si>
    <t xml:space="preserve">Картофельное пюре </t>
  </si>
  <si>
    <t>642/96</t>
  </si>
  <si>
    <t>40/97</t>
  </si>
  <si>
    <t>Салат из свежих огурцов и помидоров</t>
  </si>
  <si>
    <t>591/96</t>
  </si>
  <si>
    <t>284/96</t>
  </si>
  <si>
    <t xml:space="preserve">Кофейный напиток </t>
  </si>
  <si>
    <t>200/10</t>
  </si>
  <si>
    <t>250/5/3</t>
  </si>
  <si>
    <t>50/50</t>
  </si>
  <si>
    <t xml:space="preserve">Чай с сахаром с лимоном </t>
  </si>
  <si>
    <t xml:space="preserve">Оладьи со сгущенным молоком </t>
  </si>
  <si>
    <t>585/96</t>
  </si>
  <si>
    <t>257/96</t>
  </si>
  <si>
    <t>200</t>
  </si>
  <si>
    <t>150</t>
  </si>
  <si>
    <t>75</t>
  </si>
  <si>
    <t>150/10</t>
  </si>
  <si>
    <t>Поджарка из говядины</t>
  </si>
  <si>
    <t>50/15</t>
  </si>
  <si>
    <t>250/25</t>
  </si>
  <si>
    <t>60/96</t>
  </si>
  <si>
    <t>В среднем в день</t>
  </si>
  <si>
    <t>250/10</t>
  </si>
  <si>
    <t>324/96</t>
  </si>
  <si>
    <t>Жиры,г.</t>
  </si>
  <si>
    <t>Углев,г.</t>
  </si>
  <si>
    <t>Эн.цен, г.</t>
  </si>
  <si>
    <t>Белки,г.</t>
  </si>
  <si>
    <t xml:space="preserve">Выход, г. </t>
  </si>
  <si>
    <t>Десерт фруктовый  Яблоко</t>
  </si>
  <si>
    <t>Десерт фруктовый  Апельсин</t>
  </si>
  <si>
    <t>150/40</t>
  </si>
  <si>
    <t>250/3</t>
  </si>
  <si>
    <t>Суп  молочный с крупой (рис)</t>
  </si>
  <si>
    <t>Рассольник "Ленинградский"  со сметаной</t>
  </si>
  <si>
    <t>пр10от03.09.05</t>
  </si>
  <si>
    <t>62/97</t>
  </si>
  <si>
    <t xml:space="preserve">Салат из свежей капусты </t>
  </si>
  <si>
    <t>376/96</t>
  </si>
  <si>
    <t>Котлета рыбная "Морячка"</t>
  </si>
  <si>
    <t>Фрикадельки рыбные "Капелька" в томатном соусе</t>
  </si>
  <si>
    <t>Кисло-молочный продукт "Бифилайф"</t>
  </si>
  <si>
    <t xml:space="preserve">Суп картоф.с макаронными изд.с мясн.фрикадельками </t>
  </si>
  <si>
    <t>75.</t>
  </si>
  <si>
    <t>150/30</t>
  </si>
  <si>
    <t>Сырники из творога со сгущеным молоком</t>
  </si>
  <si>
    <t>1 шт</t>
  </si>
  <si>
    <t>Каша гречневая вязкая с маслом</t>
  </si>
  <si>
    <t>Каша молочная геркулесовая  с маслом</t>
  </si>
  <si>
    <t>Каша ячневая вязкая</t>
  </si>
  <si>
    <t>Каша пшеничная вязкая</t>
  </si>
  <si>
    <t>Кисло-молочный продукт "Простокваша"</t>
  </si>
  <si>
    <t>Котлета мясная "Камская"</t>
  </si>
  <si>
    <t>пр311от 5.10.12</t>
  </si>
  <si>
    <t>Яйцо вареное</t>
  </si>
  <si>
    <t>ТТК 425</t>
  </si>
  <si>
    <t>393/97</t>
  </si>
  <si>
    <t>482/96</t>
  </si>
  <si>
    <t>Капуста тушеная</t>
  </si>
  <si>
    <t>120/96</t>
  </si>
  <si>
    <t>138/96</t>
  </si>
  <si>
    <t>162/96</t>
  </si>
  <si>
    <t>пр.223 от 5.10.06</t>
  </si>
  <si>
    <t>139/96</t>
  </si>
  <si>
    <t>773/93</t>
  </si>
  <si>
    <t>132/96</t>
  </si>
  <si>
    <t>682/96</t>
  </si>
  <si>
    <t>200.</t>
  </si>
  <si>
    <t>Суп "Гречишное зернышко" с цыплятами</t>
  </si>
  <si>
    <t>129/96</t>
  </si>
  <si>
    <t>Мякоть птицы тушеная в соусе</t>
  </si>
  <si>
    <t>«Утверждено»</t>
  </si>
  <si>
    <t>«СОГЛАСОВАНО»</t>
  </si>
  <si>
    <t>Генеральный директор</t>
  </si>
  <si>
    <t>Начальник лагеря</t>
  </si>
  <si>
    <t>ООО "Школьное питание"</t>
  </si>
  <si>
    <t xml:space="preserve">___________В.П. Гусева    </t>
  </si>
  <si>
    <t>____________</t>
  </si>
  <si>
    <t>для летних лагерей с 01.06.15 г. - 06.06.15 г.</t>
  </si>
  <si>
    <t>ИТОГО за 6  дней</t>
  </si>
  <si>
    <t>Выход</t>
  </si>
  <si>
    <t>Эн.цен.</t>
  </si>
  <si>
    <t>Углев.</t>
  </si>
  <si>
    <t>Жиры</t>
  </si>
  <si>
    <t>Белки</t>
  </si>
  <si>
    <t>Цены</t>
  </si>
  <si>
    <t>Зав. Производством:</t>
  </si>
  <si>
    <t>Экономист по ценам:</t>
  </si>
  <si>
    <t>Мед. Работник:</t>
  </si>
  <si>
    <t xml:space="preserve"> 1 день 01.06 понедельник</t>
  </si>
  <si>
    <t>2 день 02.06 вторник</t>
  </si>
  <si>
    <t>3 день  03.06 среда</t>
  </si>
  <si>
    <t xml:space="preserve">4 день 04.06 четверг </t>
  </si>
  <si>
    <t>5 день 05.06 пятница</t>
  </si>
  <si>
    <t>6 день 06.06 суббота</t>
  </si>
  <si>
    <t>ТТК-270</t>
  </si>
  <si>
    <t>Каша молочная "Дружба" с маслом</t>
  </si>
  <si>
    <t>Хлеб "Рябинушка"</t>
  </si>
  <si>
    <t>Хлеб «Дарницкий»</t>
  </si>
  <si>
    <t>200/5</t>
  </si>
  <si>
    <t>2/37,5</t>
  </si>
  <si>
    <t>Кофейный напиток</t>
  </si>
  <si>
    <t>Кисель с печеньем сах. "Любимое"</t>
  </si>
  <si>
    <t>200/27</t>
  </si>
  <si>
    <r>
      <t xml:space="preserve">Компот из красной смородины </t>
    </r>
    <r>
      <rPr>
        <b/>
        <sz val="10.3"/>
        <rFont val="Arial"/>
        <family val="2"/>
      </rPr>
      <t>(с фабрики)</t>
    </r>
  </si>
  <si>
    <r>
      <t xml:space="preserve">Щи из свежей капусты с картофелем со смет. </t>
    </r>
    <r>
      <rPr>
        <b/>
        <sz val="10.3"/>
        <rFont val="Arial"/>
        <family val="2"/>
      </rPr>
      <t>(с фабрики)</t>
    </r>
  </si>
  <si>
    <r>
      <t xml:space="preserve">Суп картофельный с горохом  с зеленью </t>
    </r>
    <r>
      <rPr>
        <b/>
        <sz val="10.3"/>
        <rFont val="Arial"/>
        <family val="2"/>
      </rPr>
      <t>(с фабрики)</t>
    </r>
  </si>
  <si>
    <r>
      <t xml:space="preserve">Компот вишневый  </t>
    </r>
    <r>
      <rPr>
        <b/>
        <sz val="10.5"/>
        <rFont val="Arial"/>
        <family val="2"/>
      </rPr>
      <t>(с фабрики)</t>
    </r>
  </si>
  <si>
    <r>
      <t xml:space="preserve">Суп из овощей со сметаной </t>
    </r>
    <r>
      <rPr>
        <b/>
        <sz val="10.5"/>
        <rFont val="Arial"/>
        <family val="2"/>
      </rPr>
      <t>(с фабрики)</t>
    </r>
    <r>
      <rPr>
        <sz val="10.5"/>
        <rFont val="Arial"/>
        <family val="2"/>
      </rPr>
      <t xml:space="preserve"> с зеленым луком</t>
    </r>
  </si>
  <si>
    <t>40/50</t>
  </si>
  <si>
    <t>Омлет с рисовой кашей и с маслом</t>
  </si>
  <si>
    <t>Сосиски отварные</t>
  </si>
  <si>
    <t>Компот из кураги витаминиз.</t>
  </si>
  <si>
    <t>Чай с сахаром с лимоном витаминиз.</t>
  </si>
  <si>
    <t>Компот из изюма витаминиз.</t>
  </si>
  <si>
    <t>Сок с пирожным "Боярушка"</t>
  </si>
  <si>
    <t>200/38</t>
  </si>
  <si>
    <t>Компот из свежих яблок витамин.</t>
  </si>
  <si>
    <t>Напиток из шиповника витаминиз</t>
  </si>
  <si>
    <t>Сыр порционный</t>
  </si>
  <si>
    <t>Зам. директора по производству и качеству</t>
  </si>
  <si>
    <t>Напиток из сухофруктов витаминиз.</t>
  </si>
  <si>
    <t>Десерт фруктовый "Яблоко"</t>
  </si>
  <si>
    <t>Итого за день:</t>
  </si>
  <si>
    <t>510/04</t>
  </si>
  <si>
    <t>_____________</t>
  </si>
  <si>
    <t xml:space="preserve">Яйцо вареное </t>
  </si>
  <si>
    <t xml:space="preserve">1 шт. </t>
  </si>
  <si>
    <t>ТТК-475</t>
  </si>
  <si>
    <t>140/04</t>
  </si>
  <si>
    <t>ТТК-64</t>
  </si>
  <si>
    <t>135/04</t>
  </si>
  <si>
    <t>В среднем в день:</t>
  </si>
  <si>
    <t>Соотношение белков, жиров, углеводов</t>
  </si>
  <si>
    <t>_____________Г.Н. Мартынова</t>
  </si>
  <si>
    <t xml:space="preserve">Ведущий экономист по ценам </t>
  </si>
  <si>
    <t>Зам. начальника производственного отдела</t>
  </si>
  <si>
    <t>150/20</t>
  </si>
  <si>
    <t>ТТК-147</t>
  </si>
  <si>
    <t>Компот из черной смородины витаминиз.</t>
  </si>
  <si>
    <t>516/04</t>
  </si>
  <si>
    <t xml:space="preserve">Макароны отварные </t>
  </si>
  <si>
    <t>638/04</t>
  </si>
  <si>
    <t>75/5</t>
  </si>
  <si>
    <t>Десерт фруктовый  "Банан"</t>
  </si>
  <si>
    <t>ТТК-995</t>
  </si>
  <si>
    <t>436/04</t>
  </si>
  <si>
    <t xml:space="preserve">Жаркое по-домашнему </t>
  </si>
  <si>
    <t>50/150</t>
  </si>
  <si>
    <t>ТТК-425</t>
  </si>
  <si>
    <t>340/04</t>
  </si>
  <si>
    <t>Омлет натуральный с маслом</t>
  </si>
  <si>
    <t>124/04</t>
  </si>
  <si>
    <t>250/25/5</t>
  </si>
  <si>
    <t>19/04.</t>
  </si>
  <si>
    <t>Итого за 4 дня:</t>
  </si>
  <si>
    <t>200/45</t>
  </si>
  <si>
    <t>Десерт фруктовый "Мандарин"</t>
  </si>
  <si>
    <t>Чай полусладкий с шоколадом "Сладко"</t>
  </si>
  <si>
    <t>200/25</t>
  </si>
  <si>
    <t>для осенних пришкольных  лагерей г Заинск</t>
  </si>
  <si>
    <t>1 день понедельник 02.11.2020</t>
  </si>
  <si>
    <t>2 день вторник 03.11.2020</t>
  </si>
  <si>
    <t>ТТК-1н</t>
  </si>
  <si>
    <t>Колбасные изделия отварные (сосиски) с маслом</t>
  </si>
  <si>
    <t>685/04</t>
  </si>
  <si>
    <t>110/04</t>
  </si>
  <si>
    <t>437/04</t>
  </si>
  <si>
    <t>Гуляш из говядины</t>
  </si>
  <si>
    <t>508/04</t>
  </si>
  <si>
    <t>Каша гречневая рассыпчатая</t>
  </si>
  <si>
    <t>ТТК-991</t>
  </si>
  <si>
    <t>Пудинг из творога "Морошка" со сгущ молоком</t>
  </si>
  <si>
    <t>ТТК-1022</t>
  </si>
  <si>
    <t>Запеченная рыба с маслом</t>
  </si>
  <si>
    <t>520/04</t>
  </si>
  <si>
    <t>ТТК-981</t>
  </si>
  <si>
    <t>ТТК-305</t>
  </si>
  <si>
    <t>____________Ю.В. Будилова</t>
  </si>
  <si>
    <r>
      <t xml:space="preserve">                              А</t>
    </r>
    <r>
      <rPr>
        <sz val="10"/>
        <rFont val="Times New Roman"/>
        <family val="1"/>
      </rPr>
      <t>.Р. Хамидуллина</t>
    </r>
  </si>
  <si>
    <t>с 02.11.2020 по 07.11.2020 г</t>
  </si>
  <si>
    <t>3 день четверг 05.11.2020</t>
  </si>
  <si>
    <t>4 день пятница 06.11.2020</t>
  </si>
  <si>
    <t>5 день  суббота 07.11.2020</t>
  </si>
  <si>
    <t>45/04</t>
  </si>
  <si>
    <t xml:space="preserve">Салат из квашеной капусты </t>
  </si>
  <si>
    <t>Каша молочная "Пять злаков" с маслом</t>
  </si>
  <si>
    <t>Суп картофельный с макаронными изделиями (лапша домашняя) с мясными фрикадельками</t>
  </si>
  <si>
    <t>ТТК-66</t>
  </si>
  <si>
    <t>Салат "Солнышко"</t>
  </si>
  <si>
    <t>Какао с молоком с печеньем "Вкусные картинки"</t>
  </si>
  <si>
    <t>200/32</t>
  </si>
  <si>
    <t>31/10</t>
  </si>
  <si>
    <t>Салат из отварной свеклы с сыром</t>
  </si>
  <si>
    <t>Суп из овощей с цыплятами со сметаной</t>
  </si>
  <si>
    <t>ТТК-739</t>
  </si>
  <si>
    <t>Котлеты "Татарские" с маслом</t>
  </si>
  <si>
    <t>Напиток из цикория с молоком с конфетой "Молочная Азовская"</t>
  </si>
  <si>
    <t>200/17</t>
  </si>
  <si>
    <t>Суп "Гречишное зернышко" с мясными фрикаделькаи</t>
  </si>
  <si>
    <t>ТТК-136</t>
  </si>
  <si>
    <t>Салат "Аппетитный"</t>
  </si>
  <si>
    <t xml:space="preserve">Борщ из свеж. кап. с картофелем с мясными фрикадельками со сметаной </t>
  </si>
  <si>
    <t>2/23,2</t>
  </si>
  <si>
    <t xml:space="preserve">Щи из свежей капусты с картофелем с цыплятами отварными со сметаной с укропом </t>
  </si>
  <si>
    <t>250/25/5/1</t>
  </si>
  <si>
    <t>ТТК-53к</t>
  </si>
  <si>
    <t>Какао с молоком с вафлями "Волжские вечера"</t>
  </si>
  <si>
    <t>Чай с сахаром с пирожным бисквитным "Медвежонок Барни"</t>
  </si>
  <si>
    <t>200/33,6</t>
  </si>
  <si>
    <t>3./04</t>
  </si>
  <si>
    <t xml:space="preserve">Бутерброд с маслом с сыром </t>
  </si>
  <si>
    <t>30/10/10.</t>
  </si>
  <si>
    <t>Сок 0,2 с печеньем "Вкусные картинки"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</si>
</sst>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mm/yy"/>
    <numFmt numFmtId="175" formatCode="#,##0;\-#,##0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61">
    <font>
      <sz val="10"/>
      <name val="Arial"/>
      <family val="2"/>
    </font>
    <font>
      <sz val="10.3"/>
      <name val="Arial"/>
      <family val="2"/>
    </font>
    <font>
      <b/>
      <sz val="12"/>
      <name val="Arial"/>
      <family val="2"/>
    </font>
    <font>
      <b/>
      <sz val="10.3"/>
      <name val="Arial"/>
      <family val="2"/>
    </font>
    <font>
      <b/>
      <u val="single"/>
      <sz val="10.3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0.5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sz val="11"/>
      <name val="Times New Roman"/>
      <family val="1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174" fontId="21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wrapText="1"/>
      <protection/>
    </xf>
    <xf numFmtId="0" fontId="1" fillId="0" borderId="11" xfId="52" applyFont="1" applyBorder="1" applyAlignment="1">
      <alignment horizontal="center" vertical="center"/>
      <protection/>
    </xf>
    <xf numFmtId="2" fontId="0" fillId="0" borderId="11" xfId="52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10" fillId="32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174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74" fontId="8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174" fontId="21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2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174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1" xfId="52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1" xfId="52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2" fontId="7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/>
    </xf>
    <xf numFmtId="2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/>
    </xf>
    <xf numFmtId="0" fontId="0" fillId="0" borderId="11" xfId="52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16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2" fontId="7" fillId="0" borderId="12" xfId="52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16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1" xfId="52" applyFont="1" applyFill="1" applyBorder="1" applyAlignment="1">
      <alignment/>
      <protection/>
    </xf>
    <xf numFmtId="49" fontId="8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distributed"/>
    </xf>
    <xf numFmtId="0" fontId="8" fillId="0" borderId="11" xfId="0" applyFont="1" applyFill="1" applyBorder="1" applyAlignment="1">
      <alignment vertical="distributed"/>
    </xf>
    <xf numFmtId="0" fontId="0" fillId="33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1200150</xdr:colOff>
      <xdr:row>5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9525" y="19050"/>
          <a:ext cx="1924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105</xdr:row>
      <xdr:rowOff>38100</xdr:rowOff>
    </xdr:from>
    <xdr:to>
      <xdr:col>2</xdr:col>
      <xdr:colOff>2124075</xdr:colOff>
      <xdr:row>111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t="5349" b="38272"/>
        <a:stretch>
          <a:fillRect/>
        </a:stretch>
      </xdr:blipFill>
      <xdr:spPr>
        <a:xfrm>
          <a:off x="104775" y="21536025"/>
          <a:ext cx="2752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113</xdr:row>
      <xdr:rowOff>19050</xdr:rowOff>
    </xdr:from>
    <xdr:to>
      <xdr:col>2</xdr:col>
      <xdr:colOff>133350</xdr:colOff>
      <xdr:row>114</xdr:row>
      <xdr:rowOff>47625</xdr:rowOff>
    </xdr:to>
    <xdr:pic>
      <xdr:nvPicPr>
        <xdr:cNvPr id="3" name="Picture 101"/>
        <xdr:cNvPicPr preferRelativeResize="1">
          <a:picLocks noChangeAspect="1"/>
        </xdr:cNvPicPr>
      </xdr:nvPicPr>
      <xdr:blipFill>
        <a:blip r:embed="rId3"/>
        <a:srcRect l="67059" t="40719" r="3921" b="-1"/>
        <a:stretch>
          <a:fillRect/>
        </a:stretch>
      </xdr:blipFill>
      <xdr:spPr>
        <a:xfrm rot="5400000">
          <a:off x="314325" y="2281237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123825</xdr:rowOff>
    </xdr:from>
    <xdr:to>
      <xdr:col>9</xdr:col>
      <xdr:colOff>57150</xdr:colOff>
      <xdr:row>20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5349" b="38272"/>
        <a:stretch>
          <a:fillRect/>
        </a:stretch>
      </xdr:blipFill>
      <xdr:spPr>
        <a:xfrm>
          <a:off x="2438400" y="2066925"/>
          <a:ext cx="3105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5</xdr:col>
      <xdr:colOff>95250</xdr:colOff>
      <xdr:row>10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540000">
          <a:off x="1219200" y="809625"/>
          <a:ext cx="1924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552450</xdr:colOff>
      <xdr:row>22</xdr:row>
      <xdr:rowOff>28575</xdr:rowOff>
    </xdr:to>
    <xdr:pic>
      <xdr:nvPicPr>
        <xdr:cNvPr id="3" name="Picture 101"/>
        <xdr:cNvPicPr preferRelativeResize="1">
          <a:picLocks noChangeAspect="1"/>
        </xdr:cNvPicPr>
      </xdr:nvPicPr>
      <xdr:blipFill>
        <a:blip r:embed="rId3"/>
        <a:srcRect l="67059" t="40719" r="3921" b="-1"/>
        <a:stretch>
          <a:fillRect/>
        </a:stretch>
      </xdr:blipFill>
      <xdr:spPr>
        <a:xfrm rot="5400000">
          <a:off x="1219200" y="32385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3"/>
  <sheetViews>
    <sheetView zoomScalePageLayoutView="0" workbookViewId="0" topLeftCell="B115">
      <selection activeCell="D115" sqref="D115"/>
    </sheetView>
  </sheetViews>
  <sheetFormatPr defaultColWidth="9.140625" defaultRowHeight="12.75"/>
  <cols>
    <col min="1" max="1" width="0" style="1" hidden="1" customWidth="1"/>
    <col min="2" max="3" width="7.8515625" style="1" customWidth="1"/>
    <col min="4" max="4" width="40.7109375" style="1" customWidth="1"/>
    <col min="5" max="5" width="7.8515625" style="1" customWidth="1"/>
    <col min="6" max="6" width="7.140625" style="1" customWidth="1"/>
    <col min="7" max="8" width="6.7109375" style="1" customWidth="1"/>
    <col min="9" max="9" width="7.8515625" style="1" customWidth="1"/>
    <col min="10" max="10" width="8.57421875" style="1" customWidth="1"/>
    <col min="11" max="11" width="6.140625" style="1" customWidth="1"/>
    <col min="12" max="12" width="27.28125" style="1" customWidth="1"/>
    <col min="13" max="16384" width="9.140625" style="1" customWidth="1"/>
  </cols>
  <sheetData>
    <row r="1" ht="19.5" customHeight="1"/>
    <row r="2" spans="2:8" ht="19.5" customHeight="1">
      <c r="B2" s="198" t="s">
        <v>98</v>
      </c>
      <c r="C2" s="198"/>
      <c r="D2" s="198"/>
      <c r="H2" s="1" t="s">
        <v>99</v>
      </c>
    </row>
    <row r="3" spans="2:8" ht="19.5" customHeight="1">
      <c r="B3" s="198" t="s">
        <v>100</v>
      </c>
      <c r="C3" s="198"/>
      <c r="D3" s="198"/>
      <c r="H3" s="1" t="s">
        <v>101</v>
      </c>
    </row>
    <row r="4" spans="2:4" ht="18.75" customHeight="1">
      <c r="B4" s="198" t="s">
        <v>102</v>
      </c>
      <c r="C4" s="198"/>
      <c r="D4" s="198"/>
    </row>
    <row r="5" spans="2:10" ht="17.25" customHeight="1">
      <c r="B5" s="199" t="s">
        <v>103</v>
      </c>
      <c r="C5" s="199"/>
      <c r="D5" s="199"/>
      <c r="E5" s="24"/>
      <c r="F5" s="24"/>
      <c r="G5" s="24"/>
      <c r="H5" s="200" t="s">
        <v>104</v>
      </c>
      <c r="I5" s="200"/>
      <c r="J5" s="200"/>
    </row>
    <row r="6" spans="2:10" ht="17.25" customHeight="1">
      <c r="B6" s="25"/>
      <c r="C6" s="25"/>
      <c r="D6" s="25"/>
      <c r="E6" s="25"/>
      <c r="F6" s="25"/>
      <c r="G6" s="25"/>
      <c r="H6" s="25"/>
      <c r="I6" s="25"/>
      <c r="J6" s="25"/>
    </row>
    <row r="7" spans="2:10" ht="17.25" customHeight="1">
      <c r="B7" s="197" t="s">
        <v>0</v>
      </c>
      <c r="C7" s="197"/>
      <c r="D7" s="197"/>
      <c r="E7" s="197"/>
      <c r="F7" s="197"/>
      <c r="G7" s="197"/>
      <c r="H7" s="197"/>
      <c r="I7" s="197"/>
      <c r="J7" s="197"/>
    </row>
    <row r="8" spans="2:10" ht="13.5" customHeight="1">
      <c r="B8" s="197" t="s">
        <v>105</v>
      </c>
      <c r="C8" s="197"/>
      <c r="D8" s="197"/>
      <c r="E8" s="197"/>
      <c r="F8" s="197"/>
      <c r="G8" s="197"/>
      <c r="H8" s="197"/>
      <c r="I8" s="197"/>
      <c r="J8" s="197"/>
    </row>
    <row r="9" spans="2:10" ht="27">
      <c r="B9" s="46" t="s">
        <v>1</v>
      </c>
      <c r="C9" s="47" t="s">
        <v>2</v>
      </c>
      <c r="D9" s="46" t="s">
        <v>3</v>
      </c>
      <c r="E9" s="15" t="s">
        <v>55</v>
      </c>
      <c r="F9" s="46" t="s">
        <v>4</v>
      </c>
      <c r="G9" s="48" t="s">
        <v>54</v>
      </c>
      <c r="H9" s="15" t="s">
        <v>51</v>
      </c>
      <c r="I9" s="15" t="s">
        <v>52</v>
      </c>
      <c r="J9" s="15" t="s">
        <v>53</v>
      </c>
    </row>
    <row r="10" spans="2:10" ht="13.5">
      <c r="B10" s="49"/>
      <c r="C10" s="49"/>
      <c r="D10" s="50" t="s">
        <v>116</v>
      </c>
      <c r="E10" s="51"/>
      <c r="F10" s="52"/>
      <c r="G10" s="51"/>
      <c r="H10" s="51"/>
      <c r="I10" s="51"/>
      <c r="J10" s="51"/>
    </row>
    <row r="11" spans="2:10" ht="13.5">
      <c r="B11" s="44"/>
      <c r="C11" s="26"/>
      <c r="D11" s="53" t="s">
        <v>5</v>
      </c>
      <c r="E11" s="54"/>
      <c r="F11" s="55"/>
      <c r="G11" s="52"/>
      <c r="H11" s="52"/>
      <c r="I11" s="52"/>
      <c r="J11" s="52"/>
    </row>
    <row r="12" spans="2:10" ht="13.5">
      <c r="B12" s="44">
        <v>1</v>
      </c>
      <c r="C12" s="26"/>
      <c r="D12" s="56" t="s">
        <v>81</v>
      </c>
      <c r="E12" s="17" t="s">
        <v>73</v>
      </c>
      <c r="F12" s="39">
        <v>4.99</v>
      </c>
      <c r="G12" s="9">
        <v>5.08</v>
      </c>
      <c r="H12" s="9">
        <v>4.6</v>
      </c>
      <c r="I12" s="9">
        <v>0.28</v>
      </c>
      <c r="J12" s="9">
        <v>100.84</v>
      </c>
    </row>
    <row r="13" spans="2:10" s="7" customFormat="1" ht="13.5">
      <c r="B13" s="29">
        <v>2</v>
      </c>
      <c r="C13" s="30" t="s">
        <v>7</v>
      </c>
      <c r="D13" s="33" t="s">
        <v>74</v>
      </c>
      <c r="E13" s="36" t="s">
        <v>43</v>
      </c>
      <c r="F13" s="9">
        <v>7.39</v>
      </c>
      <c r="G13" s="9">
        <v>3.9</v>
      </c>
      <c r="H13" s="9">
        <v>15.6</v>
      </c>
      <c r="I13" s="9">
        <v>24.58</v>
      </c>
      <c r="J13" s="9">
        <v>200.43</v>
      </c>
    </row>
    <row r="14" spans="2:10" ht="13.5">
      <c r="B14" s="44">
        <v>3</v>
      </c>
      <c r="C14" s="26" t="s">
        <v>8</v>
      </c>
      <c r="D14" s="57" t="s">
        <v>9</v>
      </c>
      <c r="E14" s="17">
        <v>200</v>
      </c>
      <c r="F14" s="39">
        <v>1.19</v>
      </c>
      <c r="G14" s="9">
        <v>0.2</v>
      </c>
      <c r="H14" s="9">
        <v>0</v>
      </c>
      <c r="I14" s="9">
        <v>18</v>
      </c>
      <c r="J14" s="39">
        <f>F14*4+I14*4+G14*9</f>
        <v>78.56</v>
      </c>
    </row>
    <row r="15" spans="2:10" ht="13.5">
      <c r="B15" s="44">
        <v>4</v>
      </c>
      <c r="C15" s="26"/>
      <c r="D15" s="41" t="s">
        <v>124</v>
      </c>
      <c r="E15" s="42" t="s">
        <v>10</v>
      </c>
      <c r="F15" s="43">
        <v>2.98</v>
      </c>
      <c r="G15" s="43">
        <v>4.86</v>
      </c>
      <c r="H15" s="43">
        <v>0.72</v>
      </c>
      <c r="I15" s="43">
        <v>25.2</v>
      </c>
      <c r="J15" s="43">
        <v>171</v>
      </c>
    </row>
    <row r="16" spans="2:10" ht="13.5">
      <c r="B16" s="44"/>
      <c r="C16" s="26"/>
      <c r="D16" s="56"/>
      <c r="E16" s="17"/>
      <c r="F16" s="21">
        <f>SUM(F12:F15)</f>
        <v>16.549999999999997</v>
      </c>
      <c r="G16" s="21">
        <f>SUM(G12:G15)+5</f>
        <v>19.04</v>
      </c>
      <c r="H16" s="21">
        <f>SUM(H12:H15)+5</f>
        <v>25.919999999999998</v>
      </c>
      <c r="I16" s="21">
        <f>SUM(I12:I15)+10</f>
        <v>78.06</v>
      </c>
      <c r="J16" s="21">
        <f>SUM(J12:J15)+10</f>
        <v>560.8299999999999</v>
      </c>
    </row>
    <row r="17" spans="2:10" ht="13.5">
      <c r="B17" s="44"/>
      <c r="C17" s="26"/>
      <c r="D17" s="53" t="s">
        <v>11</v>
      </c>
      <c r="E17" s="17"/>
      <c r="F17" s="39"/>
      <c r="G17" s="39"/>
      <c r="H17" s="39"/>
      <c r="I17" s="39"/>
      <c r="J17" s="39"/>
    </row>
    <row r="18" spans="2:10" ht="19.5" customHeight="1">
      <c r="B18" s="16">
        <v>1</v>
      </c>
      <c r="C18" s="26" t="s">
        <v>63</v>
      </c>
      <c r="D18" s="20" t="s">
        <v>64</v>
      </c>
      <c r="E18" s="40" t="s">
        <v>42</v>
      </c>
      <c r="F18" s="39">
        <v>7.7</v>
      </c>
      <c r="G18" s="39">
        <v>1.17</v>
      </c>
      <c r="H18" s="39">
        <v>3.75</v>
      </c>
      <c r="I18" s="39">
        <v>7.5</v>
      </c>
      <c r="J18" s="39">
        <f>I18*4+H18*9+G18*4</f>
        <v>68.43</v>
      </c>
    </row>
    <row r="19" spans="2:10" s="7" customFormat="1" ht="13.5">
      <c r="B19" s="38">
        <v>2</v>
      </c>
      <c r="C19" s="58" t="s">
        <v>96</v>
      </c>
      <c r="D19" s="59" t="s">
        <v>61</v>
      </c>
      <c r="E19" s="35" t="s">
        <v>49</v>
      </c>
      <c r="F19" s="9">
        <v>13.06</v>
      </c>
      <c r="G19" s="9">
        <v>3.61</v>
      </c>
      <c r="H19" s="9">
        <v>5.97</v>
      </c>
      <c r="I19" s="9">
        <v>13.04</v>
      </c>
      <c r="J19" s="9">
        <v>145.33</v>
      </c>
    </row>
    <row r="20" spans="2:10" ht="13.5">
      <c r="B20" s="44">
        <v>3</v>
      </c>
      <c r="C20" s="60" t="s">
        <v>83</v>
      </c>
      <c r="D20" s="33" t="s">
        <v>138</v>
      </c>
      <c r="E20" s="17">
        <v>75</v>
      </c>
      <c r="F20" s="9">
        <v>21.89</v>
      </c>
      <c r="G20" s="3">
        <v>20.77</v>
      </c>
      <c r="H20" s="3">
        <v>9.1</v>
      </c>
      <c r="I20" s="3">
        <v>37.6</v>
      </c>
      <c r="J20" s="3">
        <v>330</v>
      </c>
    </row>
    <row r="21" spans="2:10" ht="13.5">
      <c r="B21" s="44">
        <v>4</v>
      </c>
      <c r="C21" s="26" t="s">
        <v>20</v>
      </c>
      <c r="D21" s="57" t="s">
        <v>21</v>
      </c>
      <c r="E21" s="17">
        <v>150</v>
      </c>
      <c r="F21" s="39">
        <v>3.07</v>
      </c>
      <c r="G21" s="39">
        <v>5.3</v>
      </c>
      <c r="H21" s="39">
        <v>4.7</v>
      </c>
      <c r="I21" s="39">
        <v>38.4</v>
      </c>
      <c r="J21" s="39">
        <f>I21*4+H21*9+G21*4</f>
        <v>217.1</v>
      </c>
    </row>
    <row r="22" spans="2:10" ht="13.5">
      <c r="B22" s="16">
        <v>5</v>
      </c>
      <c r="C22" s="17" t="s">
        <v>24</v>
      </c>
      <c r="D22" s="20" t="s">
        <v>139</v>
      </c>
      <c r="E22" s="19">
        <v>200</v>
      </c>
      <c r="F22" s="39">
        <v>7.35</v>
      </c>
      <c r="G22" s="39">
        <v>1.2</v>
      </c>
      <c r="H22" s="39">
        <v>0</v>
      </c>
      <c r="I22" s="39">
        <v>31.6</v>
      </c>
      <c r="J22" s="39">
        <f>I22*4+H22*9+G22*4</f>
        <v>131.20000000000002</v>
      </c>
    </row>
    <row r="23" spans="2:10" ht="13.5">
      <c r="B23" s="44">
        <v>6</v>
      </c>
      <c r="C23" s="26"/>
      <c r="D23" s="41" t="s">
        <v>124</v>
      </c>
      <c r="E23" s="27" t="s">
        <v>22</v>
      </c>
      <c r="F23" s="61">
        <v>1.49</v>
      </c>
      <c r="G23" s="32">
        <v>2.43</v>
      </c>
      <c r="H23" s="32">
        <v>0.36</v>
      </c>
      <c r="I23" s="32">
        <v>12.6</v>
      </c>
      <c r="J23" s="32">
        <v>95.3</v>
      </c>
    </row>
    <row r="24" spans="2:10" ht="13.5">
      <c r="B24" s="44">
        <v>7</v>
      </c>
      <c r="C24" s="26"/>
      <c r="D24" s="41" t="s">
        <v>125</v>
      </c>
      <c r="E24" s="62" t="s">
        <v>127</v>
      </c>
      <c r="F24" s="63">
        <v>2.92</v>
      </c>
      <c r="G24" s="64">
        <v>5.8</v>
      </c>
      <c r="H24" s="64">
        <v>0.72</v>
      </c>
      <c r="I24" s="64">
        <v>26.4</v>
      </c>
      <c r="J24" s="64">
        <v>190.03</v>
      </c>
    </row>
    <row r="25" spans="2:10" ht="13.5">
      <c r="B25" s="44"/>
      <c r="C25" s="26"/>
      <c r="D25" s="56"/>
      <c r="E25" s="17"/>
      <c r="F25" s="21">
        <f>SUM(F18:F24)</f>
        <v>57.48000000000001</v>
      </c>
      <c r="G25" s="21">
        <f>SUM(G18:G24)+10</f>
        <v>50.279999999999994</v>
      </c>
      <c r="H25" s="21">
        <f>SUM(H18:H24)+15</f>
        <v>39.599999999999994</v>
      </c>
      <c r="I25" s="21">
        <f>SUM(I18:I24)+15</f>
        <v>182.14</v>
      </c>
      <c r="J25" s="21">
        <v>1310.36</v>
      </c>
    </row>
    <row r="26" spans="2:10" ht="13.5">
      <c r="B26" s="44"/>
      <c r="C26" s="26"/>
      <c r="D26" s="53" t="s">
        <v>15</v>
      </c>
      <c r="E26" s="17"/>
      <c r="F26" s="39"/>
      <c r="G26" s="39"/>
      <c r="H26" s="39"/>
      <c r="I26" s="39"/>
      <c r="J26" s="39"/>
    </row>
    <row r="27" spans="2:10" ht="27">
      <c r="B27" s="44">
        <v>1</v>
      </c>
      <c r="C27" s="17" t="s">
        <v>38</v>
      </c>
      <c r="D27" s="65" t="s">
        <v>131</v>
      </c>
      <c r="E27" s="66">
        <v>200</v>
      </c>
      <c r="F27" s="67">
        <v>3.92</v>
      </c>
      <c r="G27" s="9">
        <v>0.3</v>
      </c>
      <c r="H27" s="9">
        <v>0</v>
      </c>
      <c r="I27" s="9">
        <v>5.06</v>
      </c>
      <c r="J27" s="39">
        <v>135</v>
      </c>
    </row>
    <row r="28" spans="2:10" ht="13.5">
      <c r="B28" s="44">
        <v>2</v>
      </c>
      <c r="C28" s="26"/>
      <c r="D28" s="57" t="s">
        <v>57</v>
      </c>
      <c r="E28" s="17">
        <v>180</v>
      </c>
      <c r="F28" s="39">
        <v>16.23</v>
      </c>
      <c r="G28" s="39">
        <v>0.7</v>
      </c>
      <c r="H28" s="39">
        <v>0</v>
      </c>
      <c r="I28" s="39">
        <v>6.2</v>
      </c>
      <c r="J28" s="39">
        <v>60</v>
      </c>
    </row>
    <row r="29" spans="2:10" ht="13.5">
      <c r="B29" s="44"/>
      <c r="C29" s="26"/>
      <c r="D29" s="56"/>
      <c r="E29" s="17"/>
      <c r="F29" s="21">
        <f>SUM(F27:F28)</f>
        <v>20.15</v>
      </c>
      <c r="G29" s="21">
        <f>SUM(G27:G28)</f>
        <v>1</v>
      </c>
      <c r="H29" s="21">
        <f>SUM(H27:H28)</f>
        <v>0</v>
      </c>
      <c r="I29" s="21">
        <f>SUM(I27:I28)</f>
        <v>11.26</v>
      </c>
      <c r="J29" s="21">
        <f>SUM(J27:J28)</f>
        <v>195</v>
      </c>
    </row>
    <row r="30" spans="2:10" s="7" customFormat="1" ht="12.75" customHeight="1">
      <c r="B30" s="29"/>
      <c r="C30" s="30"/>
      <c r="D30" s="92" t="s">
        <v>16</v>
      </c>
      <c r="E30" s="36"/>
      <c r="F30" s="91">
        <f>F16+F25+F29</f>
        <v>94.18</v>
      </c>
      <c r="G30" s="91">
        <f>G16+G25+G29</f>
        <v>70.32</v>
      </c>
      <c r="H30" s="91">
        <f>H16+H25+H29+15</f>
        <v>80.52</v>
      </c>
      <c r="I30" s="91">
        <f>I16+I25+I29+15</f>
        <v>286.46</v>
      </c>
      <c r="J30" s="91">
        <f>J16+J25+J29+50</f>
        <v>2116.1899999999996</v>
      </c>
    </row>
    <row r="31" spans="2:10" ht="13.5">
      <c r="B31" s="44"/>
      <c r="C31" s="26"/>
      <c r="D31" s="50" t="s">
        <v>117</v>
      </c>
      <c r="E31" s="17"/>
      <c r="F31" s="39"/>
      <c r="G31" s="39"/>
      <c r="H31" s="39"/>
      <c r="I31" s="39"/>
      <c r="J31" s="39"/>
    </row>
    <row r="32" spans="2:10" ht="15" customHeight="1">
      <c r="B32" s="68"/>
      <c r="C32" s="69"/>
      <c r="D32" s="53" t="s">
        <v>17</v>
      </c>
      <c r="E32" s="70"/>
      <c r="F32" s="21"/>
      <c r="G32" s="21"/>
      <c r="H32" s="21"/>
      <c r="I32" s="21"/>
      <c r="J32" s="21"/>
    </row>
    <row r="33" spans="2:10" ht="13.5">
      <c r="B33" s="16">
        <v>1</v>
      </c>
      <c r="C33" s="26"/>
      <c r="D33" s="56" t="s">
        <v>146</v>
      </c>
      <c r="E33" s="17">
        <v>15</v>
      </c>
      <c r="F33" s="39">
        <v>6.77</v>
      </c>
      <c r="G33" s="39">
        <v>4.42</v>
      </c>
      <c r="H33" s="39">
        <v>4.5</v>
      </c>
      <c r="I33" s="39">
        <v>0</v>
      </c>
      <c r="J33" s="39">
        <v>58.23</v>
      </c>
    </row>
    <row r="34" spans="2:10" ht="13.5">
      <c r="B34" s="44">
        <v>2</v>
      </c>
      <c r="C34" s="30" t="s">
        <v>122</v>
      </c>
      <c r="D34" s="71" t="s">
        <v>123</v>
      </c>
      <c r="E34" s="72" t="s">
        <v>33</v>
      </c>
      <c r="F34" s="9">
        <v>11.24</v>
      </c>
      <c r="G34" s="9">
        <v>8.65</v>
      </c>
      <c r="H34" s="9">
        <v>10.77</v>
      </c>
      <c r="I34" s="9">
        <v>36.9</v>
      </c>
      <c r="J34" s="9">
        <v>310.54</v>
      </c>
    </row>
    <row r="35" spans="2:10" ht="15" customHeight="1">
      <c r="B35" s="44">
        <v>3</v>
      </c>
      <c r="C35" s="26" t="s">
        <v>27</v>
      </c>
      <c r="D35" s="20" t="s">
        <v>128</v>
      </c>
      <c r="E35" s="40" t="s">
        <v>40</v>
      </c>
      <c r="F35" s="39">
        <v>5.52</v>
      </c>
      <c r="G35" s="39">
        <v>1.85</v>
      </c>
      <c r="H35" s="39">
        <v>1.71</v>
      </c>
      <c r="I35" s="39">
        <v>22.5</v>
      </c>
      <c r="J35" s="39">
        <v>178.8</v>
      </c>
    </row>
    <row r="36" spans="2:10" ht="15" customHeight="1">
      <c r="B36" s="44">
        <v>4</v>
      </c>
      <c r="C36" s="17"/>
      <c r="D36" s="41" t="s">
        <v>124</v>
      </c>
      <c r="E36" s="42" t="s">
        <v>10</v>
      </c>
      <c r="F36" s="43">
        <v>2.98</v>
      </c>
      <c r="G36" s="43">
        <v>4.86</v>
      </c>
      <c r="H36" s="43">
        <v>0.72</v>
      </c>
      <c r="I36" s="43">
        <v>25.2</v>
      </c>
      <c r="J36" s="43">
        <v>126.7</v>
      </c>
    </row>
    <row r="37" spans="2:10" ht="15" customHeight="1">
      <c r="B37" s="68"/>
      <c r="C37" s="17"/>
      <c r="D37" s="41"/>
      <c r="E37" s="42"/>
      <c r="F37" s="45">
        <f>SUM(F33:F36)</f>
        <v>26.509999999999998</v>
      </c>
      <c r="G37" s="45">
        <f>SUM(G33:G36)+5</f>
        <v>24.78</v>
      </c>
      <c r="H37" s="45">
        <f>SUM(H33:H36)+5</f>
        <v>22.7</v>
      </c>
      <c r="I37" s="45">
        <f>SUM(I33:I36)+10</f>
        <v>94.6</v>
      </c>
      <c r="J37" s="45">
        <f>SUM(J33:J36)+10</f>
        <v>684.2700000000001</v>
      </c>
    </row>
    <row r="38" spans="2:10" ht="17.25" customHeight="1">
      <c r="B38" s="44"/>
      <c r="C38" s="26"/>
      <c r="D38" s="49" t="s">
        <v>11</v>
      </c>
      <c r="E38" s="17"/>
      <c r="F38" s="39"/>
      <c r="G38" s="39"/>
      <c r="H38" s="39"/>
      <c r="I38" s="39"/>
      <c r="J38" s="39"/>
    </row>
    <row r="39" spans="2:10" ht="13.5">
      <c r="B39" s="4">
        <v>1</v>
      </c>
      <c r="C39" s="2" t="s">
        <v>47</v>
      </c>
      <c r="D39" s="5" t="s">
        <v>6</v>
      </c>
      <c r="E39" s="6" t="s">
        <v>42</v>
      </c>
      <c r="F39" s="3">
        <v>6.58</v>
      </c>
      <c r="G39" s="3">
        <v>1.3</v>
      </c>
      <c r="H39" s="3">
        <v>7.52</v>
      </c>
      <c r="I39" s="3">
        <v>6.29</v>
      </c>
      <c r="J39" s="3">
        <v>98.02</v>
      </c>
    </row>
    <row r="40" spans="2:10" ht="26.25" customHeight="1">
      <c r="B40" s="29">
        <v>2</v>
      </c>
      <c r="C40" s="30" t="s">
        <v>86</v>
      </c>
      <c r="D40" s="73" t="s">
        <v>132</v>
      </c>
      <c r="E40" s="36" t="s">
        <v>49</v>
      </c>
      <c r="F40" s="9">
        <v>12.51</v>
      </c>
      <c r="G40" s="9">
        <v>2.01</v>
      </c>
      <c r="H40" s="9">
        <v>6.37</v>
      </c>
      <c r="I40" s="9">
        <v>8.79</v>
      </c>
      <c r="J40" s="9">
        <v>100.8</v>
      </c>
    </row>
    <row r="41" spans="2:10" ht="19.5">
      <c r="B41" s="16">
        <v>3</v>
      </c>
      <c r="C41" s="74" t="s">
        <v>62</v>
      </c>
      <c r="D41" s="20" t="s">
        <v>97</v>
      </c>
      <c r="E41" s="19" t="s">
        <v>136</v>
      </c>
      <c r="F41" s="9">
        <v>16.88</v>
      </c>
      <c r="G41" s="39">
        <v>19</v>
      </c>
      <c r="H41" s="39">
        <v>4.17</v>
      </c>
      <c r="I41" s="39">
        <v>4.29</v>
      </c>
      <c r="J41" s="39">
        <v>150.64</v>
      </c>
    </row>
    <row r="42" spans="2:10" ht="14.25">
      <c r="B42" s="44">
        <v>4</v>
      </c>
      <c r="C42" s="26" t="s">
        <v>7</v>
      </c>
      <c r="D42" s="75" t="s">
        <v>76</v>
      </c>
      <c r="E42" s="17">
        <v>150</v>
      </c>
      <c r="F42" s="9">
        <v>2.32</v>
      </c>
      <c r="G42" s="35">
        <v>5.43</v>
      </c>
      <c r="H42" s="35">
        <v>3.62</v>
      </c>
      <c r="I42" s="35">
        <v>33.4</v>
      </c>
      <c r="J42" s="35">
        <v>188</v>
      </c>
    </row>
    <row r="43" spans="2:10" ht="13.5">
      <c r="B43" s="44">
        <v>5</v>
      </c>
      <c r="C43" s="26" t="s">
        <v>13</v>
      </c>
      <c r="D43" s="57" t="s">
        <v>140</v>
      </c>
      <c r="E43" s="17" t="s">
        <v>14</v>
      </c>
      <c r="F43" s="39">
        <v>2.29</v>
      </c>
      <c r="G43" s="9">
        <v>0.2</v>
      </c>
      <c r="H43" s="9">
        <v>0</v>
      </c>
      <c r="I43" s="9">
        <v>18.05</v>
      </c>
      <c r="J43" s="39">
        <v>83.02</v>
      </c>
    </row>
    <row r="44" spans="2:10" ht="12" customHeight="1">
      <c r="B44" s="44">
        <v>6</v>
      </c>
      <c r="C44" s="26"/>
      <c r="D44" s="41" t="s">
        <v>124</v>
      </c>
      <c r="E44" s="27" t="s">
        <v>22</v>
      </c>
      <c r="F44" s="61">
        <v>1.49</v>
      </c>
      <c r="G44" s="32">
        <v>2.43</v>
      </c>
      <c r="H44" s="32">
        <v>0.36</v>
      </c>
      <c r="I44" s="32">
        <v>12.6</v>
      </c>
      <c r="J44" s="32">
        <v>95.3</v>
      </c>
    </row>
    <row r="45" spans="2:10" ht="13.5">
      <c r="B45" s="44">
        <v>7</v>
      </c>
      <c r="C45" s="26"/>
      <c r="D45" s="41" t="s">
        <v>125</v>
      </c>
      <c r="E45" s="62" t="s">
        <v>127</v>
      </c>
      <c r="F45" s="63">
        <v>2.92</v>
      </c>
      <c r="G45" s="64">
        <v>5.8</v>
      </c>
      <c r="H45" s="64">
        <v>0.72</v>
      </c>
      <c r="I45" s="64">
        <v>26.4</v>
      </c>
      <c r="J45" s="64">
        <v>190.03</v>
      </c>
    </row>
    <row r="46" spans="2:10" ht="13.5">
      <c r="B46" s="44"/>
      <c r="C46" s="26"/>
      <c r="D46" s="57"/>
      <c r="E46" s="17"/>
      <c r="F46" s="21">
        <f>SUM(F39:F45)</f>
        <v>44.99</v>
      </c>
      <c r="G46" s="21">
        <f>SUM(G39:G45)+10</f>
        <v>46.169999999999995</v>
      </c>
      <c r="H46" s="21">
        <f>SUM(H39:H45)+15</f>
        <v>37.760000000000005</v>
      </c>
      <c r="I46" s="21">
        <f>SUM(I39:I45)+15</f>
        <v>124.82</v>
      </c>
      <c r="J46" s="21">
        <v>1138.78</v>
      </c>
    </row>
    <row r="47" spans="2:10" ht="13.5">
      <c r="B47" s="44"/>
      <c r="C47" s="26"/>
      <c r="D47" s="53" t="s">
        <v>15</v>
      </c>
      <c r="E47" s="17"/>
      <c r="F47" s="39"/>
      <c r="G47" s="39"/>
      <c r="H47" s="39"/>
      <c r="I47" s="39"/>
      <c r="J47" s="39"/>
    </row>
    <row r="48" spans="2:10" ht="13.5">
      <c r="B48" s="16">
        <v>1</v>
      </c>
      <c r="C48" s="17" t="s">
        <v>93</v>
      </c>
      <c r="D48" s="76" t="s">
        <v>37</v>
      </c>
      <c r="E48" s="40" t="s">
        <v>71</v>
      </c>
      <c r="F48" s="39">
        <v>11.81</v>
      </c>
      <c r="G48" s="39">
        <v>13.3</v>
      </c>
      <c r="H48" s="39">
        <v>13.7</v>
      </c>
      <c r="I48" s="39">
        <v>69.3</v>
      </c>
      <c r="J48" s="39">
        <v>454.4</v>
      </c>
    </row>
    <row r="49" spans="2:10" s="7" customFormat="1" ht="13.5">
      <c r="B49" s="38">
        <v>2</v>
      </c>
      <c r="C49" s="36"/>
      <c r="D49" s="71" t="s">
        <v>68</v>
      </c>
      <c r="E49" s="35">
        <v>200</v>
      </c>
      <c r="F49" s="9">
        <v>13.37</v>
      </c>
      <c r="G49" s="9">
        <v>5</v>
      </c>
      <c r="H49" s="9">
        <v>5.8</v>
      </c>
      <c r="I49" s="9">
        <v>8</v>
      </c>
      <c r="J49" s="9">
        <v>137.2</v>
      </c>
    </row>
    <row r="50" spans="2:10" ht="13.5">
      <c r="B50" s="44"/>
      <c r="C50" s="26"/>
      <c r="D50" s="57"/>
      <c r="E50" s="17"/>
      <c r="F50" s="21">
        <f>SUM(F48:F49)</f>
        <v>25.18</v>
      </c>
      <c r="G50" s="21">
        <f>SUM(G48:G49)</f>
        <v>18.3</v>
      </c>
      <c r="H50" s="21">
        <f>SUM(H48:H49)</f>
        <v>19.5</v>
      </c>
      <c r="I50" s="21">
        <f>SUM(I48:I49)</f>
        <v>77.3</v>
      </c>
      <c r="J50" s="21">
        <f>SUM(J48:J49)</f>
        <v>591.5999999999999</v>
      </c>
    </row>
    <row r="51" spans="2:10" s="7" customFormat="1" ht="13.5">
      <c r="B51" s="29"/>
      <c r="C51" s="30"/>
      <c r="D51" s="93" t="s">
        <v>16</v>
      </c>
      <c r="E51" s="36"/>
      <c r="F51" s="91">
        <f>F37+F46+F50</f>
        <v>96.68</v>
      </c>
      <c r="G51" s="91">
        <f>G37+G46+G50</f>
        <v>89.24999999999999</v>
      </c>
      <c r="H51" s="91">
        <f>H37+H46+H50+15</f>
        <v>94.96000000000001</v>
      </c>
      <c r="I51" s="91">
        <f>I37+I46+I50+15</f>
        <v>311.71999999999997</v>
      </c>
      <c r="J51" s="91">
        <f>J37+J46+J50+50</f>
        <v>2464.65</v>
      </c>
    </row>
    <row r="52" spans="2:10" ht="13.5">
      <c r="B52" s="44"/>
      <c r="C52" s="26"/>
      <c r="D52" s="50" t="s">
        <v>118</v>
      </c>
      <c r="E52" s="17"/>
      <c r="F52" s="39"/>
      <c r="G52" s="39"/>
      <c r="H52" s="39"/>
      <c r="I52" s="39"/>
      <c r="J52" s="39"/>
    </row>
    <row r="53" spans="2:10" ht="12.75" customHeight="1">
      <c r="B53" s="44"/>
      <c r="C53" s="26"/>
      <c r="D53" s="53" t="s">
        <v>5</v>
      </c>
      <c r="E53" s="17"/>
      <c r="F53" s="39"/>
      <c r="G53" s="39"/>
      <c r="H53" s="39"/>
      <c r="I53" s="39"/>
      <c r="J53" s="21"/>
    </row>
    <row r="54" spans="2:10" ht="27">
      <c r="B54" s="44">
        <v>1</v>
      </c>
      <c r="C54" s="26" t="s">
        <v>23</v>
      </c>
      <c r="D54" s="34" t="s">
        <v>72</v>
      </c>
      <c r="E54" s="17" t="s">
        <v>58</v>
      </c>
      <c r="F54" s="39">
        <v>43.57</v>
      </c>
      <c r="G54" s="39">
        <v>27.5</v>
      </c>
      <c r="H54" s="39">
        <v>20.3</v>
      </c>
      <c r="I54" s="39">
        <v>36.01</v>
      </c>
      <c r="J54" s="39">
        <v>437</v>
      </c>
    </row>
    <row r="55" spans="2:10" ht="13.5">
      <c r="B55" s="44">
        <v>2</v>
      </c>
      <c r="C55" s="26" t="s">
        <v>24</v>
      </c>
      <c r="D55" s="57" t="s">
        <v>141</v>
      </c>
      <c r="E55" s="17">
        <v>200</v>
      </c>
      <c r="F55" s="39">
        <v>3.64</v>
      </c>
      <c r="G55" s="39">
        <v>0.35</v>
      </c>
      <c r="H55" s="39">
        <v>0</v>
      </c>
      <c r="I55" s="39">
        <v>25.6</v>
      </c>
      <c r="J55" s="39">
        <v>119.78</v>
      </c>
    </row>
    <row r="56" spans="2:10" ht="13.5">
      <c r="B56" s="44">
        <v>3</v>
      </c>
      <c r="C56" s="26"/>
      <c r="D56" s="41" t="s">
        <v>124</v>
      </c>
      <c r="E56" s="42" t="s">
        <v>10</v>
      </c>
      <c r="F56" s="43">
        <v>2.98</v>
      </c>
      <c r="G56" s="43">
        <v>4.86</v>
      </c>
      <c r="H56" s="43">
        <v>0.72</v>
      </c>
      <c r="I56" s="43">
        <v>25.2</v>
      </c>
      <c r="J56" s="43">
        <v>126.7</v>
      </c>
    </row>
    <row r="57" spans="2:10" ht="13.5">
      <c r="B57" s="44"/>
      <c r="C57" s="26"/>
      <c r="D57" s="57"/>
      <c r="E57" s="17"/>
      <c r="F57" s="21">
        <f>SUM(F54:F56)</f>
        <v>50.19</v>
      </c>
      <c r="G57" s="21">
        <f>SUM(G54:G56)+5</f>
        <v>37.71</v>
      </c>
      <c r="H57" s="21">
        <f>SUM(H54:H56)+5</f>
        <v>26.02</v>
      </c>
      <c r="I57" s="21">
        <f>SUM(I54:I56)+10</f>
        <v>96.81</v>
      </c>
      <c r="J57" s="21">
        <f>SUM(J54:J56)+10</f>
        <v>693.48</v>
      </c>
    </row>
    <row r="58" spans="2:10" ht="13.5">
      <c r="B58" s="44"/>
      <c r="C58" s="26"/>
      <c r="D58" s="53" t="s">
        <v>11</v>
      </c>
      <c r="E58" s="17"/>
      <c r="F58" s="39"/>
      <c r="G58" s="39"/>
      <c r="H58" s="39"/>
      <c r="I58" s="39"/>
      <c r="J58" s="39"/>
    </row>
    <row r="59" spans="2:10" ht="15.75" customHeight="1">
      <c r="B59" s="16">
        <v>1</v>
      </c>
      <c r="C59" s="17"/>
      <c r="D59" s="76" t="s">
        <v>25</v>
      </c>
      <c r="E59" s="19">
        <v>50</v>
      </c>
      <c r="F59" s="9">
        <v>6.37</v>
      </c>
      <c r="G59" s="9">
        <v>0.35</v>
      </c>
      <c r="H59" s="9">
        <v>0</v>
      </c>
      <c r="I59" s="9">
        <v>0.9</v>
      </c>
      <c r="J59" s="9">
        <v>5</v>
      </c>
    </row>
    <row r="60" spans="2:10" ht="29.25" customHeight="1">
      <c r="B60" s="44">
        <v>2</v>
      </c>
      <c r="C60" s="26" t="s">
        <v>87</v>
      </c>
      <c r="D60" s="34" t="s">
        <v>133</v>
      </c>
      <c r="E60" s="17" t="s">
        <v>59</v>
      </c>
      <c r="F60" s="39">
        <v>9.7</v>
      </c>
      <c r="G60" s="39">
        <v>6.07</v>
      </c>
      <c r="H60" s="39">
        <v>4.01</v>
      </c>
      <c r="I60" s="39">
        <v>18.02</v>
      </c>
      <c r="J60" s="39">
        <v>216</v>
      </c>
    </row>
    <row r="61" spans="2:10" s="7" customFormat="1" ht="24">
      <c r="B61" s="16">
        <v>3</v>
      </c>
      <c r="C61" s="17" t="s">
        <v>50</v>
      </c>
      <c r="D61" s="37" t="s">
        <v>67</v>
      </c>
      <c r="E61" s="19" t="s">
        <v>35</v>
      </c>
      <c r="F61" s="39">
        <v>17.05</v>
      </c>
      <c r="G61" s="39">
        <v>27.9</v>
      </c>
      <c r="H61" s="39">
        <v>13.8</v>
      </c>
      <c r="I61" s="39">
        <v>16</v>
      </c>
      <c r="J61" s="39">
        <v>128</v>
      </c>
    </row>
    <row r="62" spans="2:10" ht="13.5">
      <c r="B62" s="29">
        <v>4</v>
      </c>
      <c r="C62" s="30" t="s">
        <v>12</v>
      </c>
      <c r="D62" s="33" t="s">
        <v>26</v>
      </c>
      <c r="E62" s="36">
        <v>150</v>
      </c>
      <c r="F62" s="9">
        <v>14.16</v>
      </c>
      <c r="G62" s="9">
        <v>3.3</v>
      </c>
      <c r="H62" s="9">
        <v>5.22</v>
      </c>
      <c r="I62" s="9">
        <v>26.4</v>
      </c>
      <c r="J62" s="9">
        <v>165.71</v>
      </c>
    </row>
    <row r="63" spans="2:10" ht="13.5">
      <c r="B63" s="44">
        <v>5</v>
      </c>
      <c r="C63" s="26" t="s">
        <v>8</v>
      </c>
      <c r="D63" s="57" t="s">
        <v>9</v>
      </c>
      <c r="E63" s="17">
        <v>200</v>
      </c>
      <c r="F63" s="39">
        <v>1.19</v>
      </c>
      <c r="G63" s="9">
        <v>0.2</v>
      </c>
      <c r="H63" s="9">
        <v>0</v>
      </c>
      <c r="I63" s="9">
        <v>18</v>
      </c>
      <c r="J63" s="39">
        <f>F63*4+I63*4+G63*9</f>
        <v>78.56</v>
      </c>
    </row>
    <row r="64" spans="2:10" ht="13.5">
      <c r="B64" s="44">
        <v>6</v>
      </c>
      <c r="C64" s="26"/>
      <c r="D64" s="41" t="s">
        <v>124</v>
      </c>
      <c r="E64" s="27" t="s">
        <v>22</v>
      </c>
      <c r="F64" s="61">
        <v>1.49</v>
      </c>
      <c r="G64" s="32">
        <v>2.43</v>
      </c>
      <c r="H64" s="32">
        <v>0.36</v>
      </c>
      <c r="I64" s="32">
        <v>12.6</v>
      </c>
      <c r="J64" s="32">
        <v>95.3</v>
      </c>
    </row>
    <row r="65" spans="2:10" ht="13.5">
      <c r="B65" s="44">
        <v>7</v>
      </c>
      <c r="C65" s="26"/>
      <c r="D65" s="41" t="s">
        <v>125</v>
      </c>
      <c r="E65" s="62" t="s">
        <v>127</v>
      </c>
      <c r="F65" s="63">
        <v>2.92</v>
      </c>
      <c r="G65" s="64">
        <v>5.8</v>
      </c>
      <c r="H65" s="64">
        <v>0.72</v>
      </c>
      <c r="I65" s="64">
        <v>26.4</v>
      </c>
      <c r="J65" s="64">
        <v>190.03</v>
      </c>
    </row>
    <row r="66" spans="2:10" ht="13.5">
      <c r="B66" s="44"/>
      <c r="C66" s="26"/>
      <c r="D66" s="57"/>
      <c r="E66" s="17"/>
      <c r="F66" s="21">
        <f>SUM(F59:F65)</f>
        <v>52.88</v>
      </c>
      <c r="G66" s="21">
        <f>SUM(G59:G65)+10</f>
        <v>56.05</v>
      </c>
      <c r="H66" s="21">
        <f>SUM(H59:H65)+15</f>
        <v>39.11</v>
      </c>
      <c r="I66" s="21">
        <f>SUM(I59:I65)+15</f>
        <v>133.32</v>
      </c>
      <c r="J66" s="21">
        <v>1163.57</v>
      </c>
    </row>
    <row r="67" spans="2:10" ht="13.5">
      <c r="B67" s="44"/>
      <c r="C67" s="26"/>
      <c r="D67" s="53" t="s">
        <v>15</v>
      </c>
      <c r="E67" s="17"/>
      <c r="F67" s="39"/>
      <c r="G67" s="39"/>
      <c r="H67" s="39"/>
      <c r="I67" s="39"/>
      <c r="J67" s="39"/>
    </row>
    <row r="68" spans="2:10" s="7" customFormat="1" ht="13.5">
      <c r="B68" s="29">
        <v>1</v>
      </c>
      <c r="C68" s="30"/>
      <c r="D68" s="77" t="s">
        <v>142</v>
      </c>
      <c r="E68" s="78" t="s">
        <v>143</v>
      </c>
      <c r="F68" s="9">
        <v>31.2</v>
      </c>
      <c r="G68" s="9">
        <v>7</v>
      </c>
      <c r="H68" s="9">
        <v>5.26</v>
      </c>
      <c r="I68" s="9">
        <v>39.7</v>
      </c>
      <c r="J68" s="9">
        <v>303.24</v>
      </c>
    </row>
    <row r="69" spans="2:10" ht="13.5">
      <c r="B69" s="44">
        <v>2</v>
      </c>
      <c r="C69" s="26"/>
      <c r="D69" s="33" t="s">
        <v>56</v>
      </c>
      <c r="E69" s="36">
        <v>150</v>
      </c>
      <c r="F69" s="9">
        <v>13.52</v>
      </c>
      <c r="G69" s="9">
        <v>0.6</v>
      </c>
      <c r="H69" s="9">
        <v>0</v>
      </c>
      <c r="I69" s="9">
        <v>14.7</v>
      </c>
      <c r="J69" s="9">
        <v>66</v>
      </c>
    </row>
    <row r="70" spans="2:10" ht="13.5">
      <c r="B70" s="44"/>
      <c r="C70" s="26"/>
      <c r="D70" s="57"/>
      <c r="E70" s="17"/>
      <c r="F70" s="21">
        <f>SUM(F68:F69)</f>
        <v>44.72</v>
      </c>
      <c r="G70" s="21">
        <f>SUM(G68:G69)</f>
        <v>7.6</v>
      </c>
      <c r="H70" s="21">
        <f>SUM(H68:H69)</f>
        <v>5.26</v>
      </c>
      <c r="I70" s="21">
        <f>SUM(I68:I69)</f>
        <v>54.400000000000006</v>
      </c>
      <c r="J70" s="21">
        <f>SUM(J68:J69)</f>
        <v>369.24</v>
      </c>
    </row>
    <row r="71" spans="2:10" s="7" customFormat="1" ht="13.5">
      <c r="B71" s="29"/>
      <c r="C71" s="30"/>
      <c r="D71" s="92" t="s">
        <v>16</v>
      </c>
      <c r="E71" s="36"/>
      <c r="F71" s="91">
        <f>F57+F66+F70</f>
        <v>147.79</v>
      </c>
      <c r="G71" s="91">
        <f>G57+G66+G70</f>
        <v>101.35999999999999</v>
      </c>
      <c r="H71" s="91">
        <f>H57+H66+H70+15</f>
        <v>85.39</v>
      </c>
      <c r="I71" s="91">
        <f>I57+I66+I70+15</f>
        <v>299.53</v>
      </c>
      <c r="J71" s="91">
        <f>J57+J66+J70+50</f>
        <v>2276.29</v>
      </c>
    </row>
    <row r="72" spans="2:10" ht="13.5">
      <c r="B72" s="44"/>
      <c r="C72" s="26"/>
      <c r="D72" s="50" t="s">
        <v>119</v>
      </c>
      <c r="E72" s="17"/>
      <c r="F72" s="39"/>
      <c r="G72" s="39"/>
      <c r="H72" s="39"/>
      <c r="I72" s="39"/>
      <c r="J72" s="39"/>
    </row>
    <row r="73" spans="2:10" s="7" customFormat="1" ht="13.5">
      <c r="B73" s="44"/>
      <c r="C73" s="26"/>
      <c r="D73" s="53" t="s">
        <v>5</v>
      </c>
      <c r="E73" s="17"/>
      <c r="F73" s="39"/>
      <c r="G73" s="39"/>
      <c r="H73" s="39"/>
      <c r="I73" s="39"/>
      <c r="J73" s="39"/>
    </row>
    <row r="74" spans="2:10" s="7" customFormat="1" ht="13.5">
      <c r="B74" s="38">
        <v>1</v>
      </c>
      <c r="C74" s="26"/>
      <c r="D74" s="56" t="s">
        <v>146</v>
      </c>
      <c r="E74" s="17">
        <v>15</v>
      </c>
      <c r="F74" s="39">
        <v>6.77</v>
      </c>
      <c r="G74" s="39">
        <v>4.42</v>
      </c>
      <c r="H74" s="39">
        <v>4.5</v>
      </c>
      <c r="I74" s="39">
        <v>0</v>
      </c>
      <c r="J74" s="39">
        <v>58.23</v>
      </c>
    </row>
    <row r="75" spans="2:10" ht="13.5">
      <c r="B75" s="16">
        <v>2</v>
      </c>
      <c r="C75" s="36" t="s">
        <v>88</v>
      </c>
      <c r="D75" s="71" t="s">
        <v>60</v>
      </c>
      <c r="E75" s="79">
        <v>250</v>
      </c>
      <c r="F75" s="80">
        <v>8.63</v>
      </c>
      <c r="G75" s="81">
        <v>4.6</v>
      </c>
      <c r="H75" s="81">
        <v>5.95</v>
      </c>
      <c r="I75" s="81">
        <v>21.3</v>
      </c>
      <c r="J75" s="81">
        <v>153.3</v>
      </c>
    </row>
    <row r="76" spans="2:10" ht="12" customHeight="1">
      <c r="B76" s="16">
        <v>3</v>
      </c>
      <c r="C76" s="26" t="s">
        <v>8</v>
      </c>
      <c r="D76" s="57" t="s">
        <v>9</v>
      </c>
      <c r="E76" s="17">
        <v>200</v>
      </c>
      <c r="F76" s="39">
        <v>1.19</v>
      </c>
      <c r="G76" s="9">
        <v>0.2</v>
      </c>
      <c r="H76" s="9">
        <v>0</v>
      </c>
      <c r="I76" s="9">
        <v>18</v>
      </c>
      <c r="J76" s="39">
        <f>F76*4+I76*4+G76*9</f>
        <v>78.56</v>
      </c>
    </row>
    <row r="77" spans="2:10" ht="13.5">
      <c r="B77" s="16">
        <v>4</v>
      </c>
      <c r="C77" s="17"/>
      <c r="D77" s="41" t="s">
        <v>124</v>
      </c>
      <c r="E77" s="42" t="s">
        <v>10</v>
      </c>
      <c r="F77" s="43">
        <v>2.98</v>
      </c>
      <c r="G77" s="43">
        <v>4.86</v>
      </c>
      <c r="H77" s="43">
        <v>0.72</v>
      </c>
      <c r="I77" s="43">
        <v>25.2</v>
      </c>
      <c r="J77" s="43">
        <v>126.7</v>
      </c>
    </row>
    <row r="78" spans="2:10" ht="13.5">
      <c r="B78" s="44"/>
      <c r="C78" s="26"/>
      <c r="D78" s="57"/>
      <c r="E78" s="17"/>
      <c r="F78" s="21">
        <f>SUM(F74:F77)</f>
        <v>19.57</v>
      </c>
      <c r="G78" s="21">
        <f>SUM(G74:G77)+5</f>
        <v>19.08</v>
      </c>
      <c r="H78" s="21">
        <f>SUM(H74:H77)+5</f>
        <v>16.17</v>
      </c>
      <c r="I78" s="21">
        <f>SUM(I74:I77)+10</f>
        <v>74.5</v>
      </c>
      <c r="J78" s="21">
        <f>SUM(J74:J77)+10</f>
        <v>426.79</v>
      </c>
    </row>
    <row r="79" spans="2:10" ht="13.5">
      <c r="B79" s="44"/>
      <c r="C79" s="26"/>
      <c r="D79" s="53" t="s">
        <v>11</v>
      </c>
      <c r="E79" s="17"/>
      <c r="F79" s="39"/>
      <c r="G79" s="39"/>
      <c r="H79" s="39"/>
      <c r="I79" s="39"/>
      <c r="J79" s="39"/>
    </row>
    <row r="80" spans="2:10" ht="15.75" customHeight="1">
      <c r="B80" s="44">
        <v>1</v>
      </c>
      <c r="C80" s="26" t="s">
        <v>28</v>
      </c>
      <c r="D80" s="57" t="s">
        <v>29</v>
      </c>
      <c r="E80" s="17">
        <v>75</v>
      </c>
      <c r="F80" s="39">
        <v>10.38</v>
      </c>
      <c r="G80" s="39">
        <v>0.55</v>
      </c>
      <c r="H80" s="39">
        <v>4.5</v>
      </c>
      <c r="I80" s="39">
        <v>2.37</v>
      </c>
      <c r="J80" s="39">
        <v>52.1</v>
      </c>
    </row>
    <row r="81" spans="2:10" ht="28.5" customHeight="1">
      <c r="B81" s="16">
        <v>2</v>
      </c>
      <c r="C81" s="17" t="s">
        <v>92</v>
      </c>
      <c r="D81" s="82" t="s">
        <v>135</v>
      </c>
      <c r="E81" s="19" t="s">
        <v>34</v>
      </c>
      <c r="F81" s="39">
        <v>12.87</v>
      </c>
      <c r="G81" s="39">
        <v>2.27</v>
      </c>
      <c r="H81" s="39">
        <v>6.64</v>
      </c>
      <c r="I81" s="39">
        <v>13.53</v>
      </c>
      <c r="J81" s="39">
        <v>122.9</v>
      </c>
    </row>
    <row r="82" spans="2:10" ht="13.5">
      <c r="B82" s="16">
        <v>3</v>
      </c>
      <c r="C82" s="26" t="s">
        <v>65</v>
      </c>
      <c r="D82" s="20" t="s">
        <v>44</v>
      </c>
      <c r="E82" s="40" t="s">
        <v>45</v>
      </c>
      <c r="F82" s="39">
        <v>39.45</v>
      </c>
      <c r="G82" s="39">
        <v>18.72</v>
      </c>
      <c r="H82" s="39">
        <v>11.99</v>
      </c>
      <c r="I82" s="39">
        <v>2.46</v>
      </c>
      <c r="J82" s="39">
        <v>183.71</v>
      </c>
    </row>
    <row r="83" spans="2:10" ht="13.5">
      <c r="B83" s="44">
        <v>4</v>
      </c>
      <c r="C83" s="26" t="s">
        <v>7</v>
      </c>
      <c r="D83" s="71" t="s">
        <v>77</v>
      </c>
      <c r="E83" s="40" t="s">
        <v>41</v>
      </c>
      <c r="F83" s="39">
        <v>2.73</v>
      </c>
      <c r="G83" s="39">
        <v>5.4</v>
      </c>
      <c r="H83" s="39">
        <v>3.6</v>
      </c>
      <c r="I83" s="39">
        <v>33.4</v>
      </c>
      <c r="J83" s="39">
        <v>188</v>
      </c>
    </row>
    <row r="84" spans="2:10" ht="13.5">
      <c r="B84" s="38">
        <v>5</v>
      </c>
      <c r="C84" s="36" t="s">
        <v>38</v>
      </c>
      <c r="D84" s="33" t="s">
        <v>144</v>
      </c>
      <c r="E84" s="36">
        <v>200</v>
      </c>
      <c r="F84" s="9">
        <v>5.57</v>
      </c>
      <c r="G84" s="9">
        <v>0.18</v>
      </c>
      <c r="H84" s="9">
        <v>0</v>
      </c>
      <c r="I84" s="9">
        <v>29.08</v>
      </c>
      <c r="J84" s="9">
        <v>117.06</v>
      </c>
    </row>
    <row r="85" spans="2:10" ht="13.5">
      <c r="B85" s="44">
        <v>6</v>
      </c>
      <c r="C85" s="26"/>
      <c r="D85" s="41" t="s">
        <v>124</v>
      </c>
      <c r="E85" s="27" t="s">
        <v>22</v>
      </c>
      <c r="F85" s="61">
        <v>1.49</v>
      </c>
      <c r="G85" s="32">
        <v>2.43</v>
      </c>
      <c r="H85" s="32">
        <v>0.36</v>
      </c>
      <c r="I85" s="32">
        <v>12.6</v>
      </c>
      <c r="J85" s="32">
        <v>95.3</v>
      </c>
    </row>
    <row r="86" spans="2:10" ht="13.5">
      <c r="B86" s="44">
        <v>7</v>
      </c>
      <c r="C86" s="26"/>
      <c r="D86" s="41" t="s">
        <v>125</v>
      </c>
      <c r="E86" s="62" t="s">
        <v>127</v>
      </c>
      <c r="F86" s="63">
        <v>2.92</v>
      </c>
      <c r="G86" s="64">
        <v>5.8</v>
      </c>
      <c r="H86" s="64">
        <v>0.72</v>
      </c>
      <c r="I86" s="64">
        <v>26.4</v>
      </c>
      <c r="J86" s="64">
        <v>190.03</v>
      </c>
    </row>
    <row r="87" spans="2:10" ht="13.5">
      <c r="B87" s="44"/>
      <c r="C87" s="26"/>
      <c r="D87" s="57"/>
      <c r="E87" s="17"/>
      <c r="F87" s="21">
        <f>SUM(F80:F86)</f>
        <v>75.41</v>
      </c>
      <c r="G87" s="21">
        <f>SUM(G80:G86)+10</f>
        <v>45.349999999999994</v>
      </c>
      <c r="H87" s="21">
        <f>SUM(H80:H86)+15</f>
        <v>42.81</v>
      </c>
      <c r="I87" s="21">
        <f>SUM(I80:I86)+15</f>
        <v>134.84</v>
      </c>
      <c r="J87" s="21">
        <v>1282.07</v>
      </c>
    </row>
    <row r="88" spans="2:10" ht="13.5">
      <c r="B88" s="44"/>
      <c r="C88" s="26"/>
      <c r="D88" s="53" t="s">
        <v>15</v>
      </c>
      <c r="E88" s="17"/>
      <c r="F88" s="39"/>
      <c r="G88" s="39"/>
      <c r="H88" s="39"/>
      <c r="I88" s="39"/>
      <c r="J88" s="39"/>
    </row>
    <row r="89" spans="2:10" s="7" customFormat="1" ht="13.5">
      <c r="B89" s="29">
        <v>1</v>
      </c>
      <c r="C89" s="30" t="s">
        <v>30</v>
      </c>
      <c r="D89" s="33" t="s">
        <v>129</v>
      </c>
      <c r="E89" s="36" t="s">
        <v>130</v>
      </c>
      <c r="F89" s="9">
        <v>4.8</v>
      </c>
      <c r="G89" s="9">
        <v>6.1</v>
      </c>
      <c r="H89" s="9">
        <v>5.26</v>
      </c>
      <c r="I89" s="9">
        <v>47.7</v>
      </c>
      <c r="J89" s="9">
        <v>288.2</v>
      </c>
    </row>
    <row r="90" spans="2:10" ht="13.5">
      <c r="B90" s="44"/>
      <c r="C90" s="26"/>
      <c r="D90" s="57"/>
      <c r="E90" s="17"/>
      <c r="F90" s="21">
        <f>SUM(F89:F89)</f>
        <v>4.8</v>
      </c>
      <c r="G90" s="21">
        <f>SUM(G89:G89)</f>
        <v>6.1</v>
      </c>
      <c r="H90" s="21">
        <f>SUM(H89:H89)</f>
        <v>5.26</v>
      </c>
      <c r="I90" s="21">
        <f>SUM(I89:I89)</f>
        <v>47.7</v>
      </c>
      <c r="J90" s="21">
        <f>SUM(J89:J89)</f>
        <v>288.2</v>
      </c>
    </row>
    <row r="91" spans="2:10" s="7" customFormat="1" ht="13.5">
      <c r="B91" s="29"/>
      <c r="C91" s="30"/>
      <c r="D91" s="92" t="s">
        <v>16</v>
      </c>
      <c r="E91" s="36"/>
      <c r="F91" s="91">
        <f>F78+F87+F90</f>
        <v>99.77999999999999</v>
      </c>
      <c r="G91" s="91">
        <f>G78+G87+G90</f>
        <v>70.52999999999999</v>
      </c>
      <c r="H91" s="91">
        <f>H78+H87+H90+15</f>
        <v>79.24000000000001</v>
      </c>
      <c r="I91" s="91">
        <f>I78+I87+I90+15</f>
        <v>272.04</v>
      </c>
      <c r="J91" s="91">
        <f>J78+J87+J90+50</f>
        <v>2047.06</v>
      </c>
    </row>
    <row r="92" spans="2:10" ht="13.5">
      <c r="B92" s="16"/>
      <c r="C92" s="16"/>
      <c r="D92" s="83" t="s">
        <v>120</v>
      </c>
      <c r="E92" s="19"/>
      <c r="F92" s="19"/>
      <c r="G92" s="84"/>
      <c r="H92" s="84"/>
      <c r="I92" s="84"/>
      <c r="J92" s="84"/>
    </row>
    <row r="93" spans="2:10" ht="13.5">
      <c r="B93" s="16"/>
      <c r="C93" s="26"/>
      <c r="D93" s="18" t="s">
        <v>5</v>
      </c>
      <c r="E93" s="19"/>
      <c r="F93" s="19"/>
      <c r="G93" s="84"/>
      <c r="H93" s="84"/>
      <c r="I93" s="84"/>
      <c r="J93" s="84"/>
    </row>
    <row r="94" spans="2:10" s="7" customFormat="1" ht="13.5">
      <c r="B94" s="44">
        <v>1</v>
      </c>
      <c r="C94" s="26"/>
      <c r="D94" s="56" t="s">
        <v>146</v>
      </c>
      <c r="E94" s="17">
        <v>15</v>
      </c>
      <c r="F94" s="39">
        <v>6.77</v>
      </c>
      <c r="G94" s="39">
        <v>4.42</v>
      </c>
      <c r="H94" s="39">
        <v>4.5</v>
      </c>
      <c r="I94" s="39">
        <v>0</v>
      </c>
      <c r="J94" s="39">
        <v>58.23</v>
      </c>
    </row>
    <row r="95" spans="2:10" ht="15" customHeight="1">
      <c r="B95" s="16">
        <v>2</v>
      </c>
      <c r="C95" s="26" t="s">
        <v>39</v>
      </c>
      <c r="D95" s="33" t="s">
        <v>75</v>
      </c>
      <c r="E95" s="17" t="s">
        <v>33</v>
      </c>
      <c r="F95" s="39">
        <v>13.82</v>
      </c>
      <c r="G95" s="39">
        <v>9.21</v>
      </c>
      <c r="H95" s="39">
        <v>11.95</v>
      </c>
      <c r="I95" s="39">
        <v>33.4</v>
      </c>
      <c r="J95" s="39">
        <v>273.32</v>
      </c>
    </row>
    <row r="96" spans="2:10" ht="13.5">
      <c r="B96" s="16">
        <v>3</v>
      </c>
      <c r="C96" s="17" t="s">
        <v>13</v>
      </c>
      <c r="D96" s="20" t="s">
        <v>36</v>
      </c>
      <c r="E96" s="19" t="s">
        <v>14</v>
      </c>
      <c r="F96" s="39">
        <v>2.24</v>
      </c>
      <c r="G96" s="9">
        <v>0.2</v>
      </c>
      <c r="H96" s="9">
        <v>0</v>
      </c>
      <c r="I96" s="9">
        <v>18.05</v>
      </c>
      <c r="J96" s="39">
        <v>83.02</v>
      </c>
    </row>
    <row r="97" spans="2:10" ht="13.5">
      <c r="B97" s="8">
        <v>4</v>
      </c>
      <c r="C97" s="30"/>
      <c r="D97" s="41" t="s">
        <v>124</v>
      </c>
      <c r="E97" s="42" t="s">
        <v>10</v>
      </c>
      <c r="F97" s="43">
        <v>2.98</v>
      </c>
      <c r="G97" s="43">
        <v>4.86</v>
      </c>
      <c r="H97" s="43">
        <v>0.72</v>
      </c>
      <c r="I97" s="43">
        <v>25.2</v>
      </c>
      <c r="J97" s="43">
        <v>126.7</v>
      </c>
    </row>
    <row r="98" spans="2:10" ht="13.5">
      <c r="B98" s="16"/>
      <c r="C98" s="17"/>
      <c r="D98" s="20"/>
      <c r="E98" s="19"/>
      <c r="F98" s="21">
        <f>SUM(F94:F97)</f>
        <v>25.81</v>
      </c>
      <c r="G98" s="21">
        <f>SUM(G94:G97)+5</f>
        <v>23.69</v>
      </c>
      <c r="H98" s="21">
        <f>SUM(H94:H97)+5</f>
        <v>22.169999999999998</v>
      </c>
      <c r="I98" s="21">
        <f>SUM(I94:I97)+10</f>
        <v>86.65</v>
      </c>
      <c r="J98" s="21">
        <f>SUM(J94:J97)+10</f>
        <v>551.27</v>
      </c>
    </row>
    <row r="99" spans="2:10" ht="14.25" customHeight="1">
      <c r="B99" s="16"/>
      <c r="C99" s="17"/>
      <c r="D99" s="18" t="s">
        <v>11</v>
      </c>
      <c r="E99" s="19"/>
      <c r="F99" s="39"/>
      <c r="G99" s="39"/>
      <c r="H99" s="39"/>
      <c r="I99" s="39"/>
      <c r="J99" s="39"/>
    </row>
    <row r="100" spans="2:10" s="7" customFormat="1" ht="14.25" customHeight="1">
      <c r="B100" s="44">
        <v>1</v>
      </c>
      <c r="C100" s="26" t="s">
        <v>18</v>
      </c>
      <c r="D100" s="57" t="s">
        <v>19</v>
      </c>
      <c r="E100" s="17">
        <v>75</v>
      </c>
      <c r="F100" s="39">
        <v>11.52</v>
      </c>
      <c r="G100" s="39">
        <v>0.63</v>
      </c>
      <c r="H100" s="39">
        <v>3.75</v>
      </c>
      <c r="I100" s="39">
        <v>4.02</v>
      </c>
      <c r="J100" s="39">
        <v>52.3</v>
      </c>
    </row>
    <row r="101" spans="2:10" ht="13.5">
      <c r="B101" s="16">
        <v>2</v>
      </c>
      <c r="C101" s="17" t="s">
        <v>82</v>
      </c>
      <c r="D101" s="71" t="s">
        <v>95</v>
      </c>
      <c r="E101" s="19" t="s">
        <v>46</v>
      </c>
      <c r="F101" s="39">
        <v>15.47</v>
      </c>
      <c r="G101" s="39">
        <v>6.8</v>
      </c>
      <c r="H101" s="39">
        <v>5.26</v>
      </c>
      <c r="I101" s="39">
        <v>20.8</v>
      </c>
      <c r="J101" s="39">
        <v>150.4</v>
      </c>
    </row>
    <row r="102" spans="2:10" ht="15.75" customHeight="1">
      <c r="B102" s="44">
        <v>3</v>
      </c>
      <c r="C102" s="85" t="s">
        <v>80</v>
      </c>
      <c r="D102" s="86" t="s">
        <v>79</v>
      </c>
      <c r="E102" s="17">
        <v>75</v>
      </c>
      <c r="F102" s="9">
        <v>20.41</v>
      </c>
      <c r="G102" s="35">
        <v>15</v>
      </c>
      <c r="H102" s="35">
        <v>7.8</v>
      </c>
      <c r="I102" s="35">
        <v>5.8</v>
      </c>
      <c r="J102" s="35">
        <v>203.12</v>
      </c>
    </row>
    <row r="103" spans="2:10" ht="13.5">
      <c r="B103" s="87">
        <v>4</v>
      </c>
      <c r="C103" s="36" t="s">
        <v>84</v>
      </c>
      <c r="D103" s="88" t="s">
        <v>85</v>
      </c>
      <c r="E103" s="66">
        <v>150</v>
      </c>
      <c r="F103" s="67">
        <v>18.14</v>
      </c>
      <c r="G103" s="39">
        <v>3.58</v>
      </c>
      <c r="H103" s="39">
        <v>4.5</v>
      </c>
      <c r="I103" s="39">
        <v>16.4</v>
      </c>
      <c r="J103" s="39">
        <v>133</v>
      </c>
    </row>
    <row r="104" spans="2:10" ht="13.5">
      <c r="B104" s="16">
        <v>5</v>
      </c>
      <c r="C104" s="17" t="s">
        <v>24</v>
      </c>
      <c r="D104" s="20" t="s">
        <v>139</v>
      </c>
      <c r="E104" s="19">
        <v>200</v>
      </c>
      <c r="F104" s="39">
        <v>7.35</v>
      </c>
      <c r="G104" s="39">
        <v>1.2</v>
      </c>
      <c r="H104" s="39">
        <v>0</v>
      </c>
      <c r="I104" s="39">
        <v>31.6</v>
      </c>
      <c r="J104" s="39">
        <v>126</v>
      </c>
    </row>
    <row r="105" spans="2:10" ht="13.5">
      <c r="B105" s="16">
        <v>6</v>
      </c>
      <c r="C105" s="17"/>
      <c r="D105" s="41" t="s">
        <v>124</v>
      </c>
      <c r="E105" s="27" t="s">
        <v>22</v>
      </c>
      <c r="F105" s="61">
        <v>1.49</v>
      </c>
      <c r="G105" s="32">
        <v>2.43</v>
      </c>
      <c r="H105" s="32">
        <v>0.36</v>
      </c>
      <c r="I105" s="32">
        <v>12.6</v>
      </c>
      <c r="J105" s="32">
        <v>95.3</v>
      </c>
    </row>
    <row r="106" spans="2:10" ht="13.5">
      <c r="B106" s="16">
        <v>7</v>
      </c>
      <c r="C106" s="17"/>
      <c r="D106" s="41" t="s">
        <v>125</v>
      </c>
      <c r="E106" s="62" t="s">
        <v>127</v>
      </c>
      <c r="F106" s="63">
        <v>2.92</v>
      </c>
      <c r="G106" s="64">
        <v>5.8</v>
      </c>
      <c r="H106" s="64">
        <v>0.72</v>
      </c>
      <c r="I106" s="64">
        <v>26.4</v>
      </c>
      <c r="J106" s="64">
        <v>190.03</v>
      </c>
    </row>
    <row r="107" spans="2:10" ht="13.5">
      <c r="B107" s="16"/>
      <c r="C107" s="17"/>
      <c r="D107" s="20"/>
      <c r="E107" s="89"/>
      <c r="F107" s="21">
        <f>SUM(F100:F106)</f>
        <v>77.3</v>
      </c>
      <c r="G107" s="21">
        <f>SUM(G100:G106)+10</f>
        <v>45.44</v>
      </c>
      <c r="H107" s="21">
        <f>SUM(H100:H106)+15</f>
        <v>37.39</v>
      </c>
      <c r="I107" s="21">
        <f>SUM(I100:I106)+20</f>
        <v>137.62</v>
      </c>
      <c r="J107" s="21">
        <v>1283.12</v>
      </c>
    </row>
    <row r="108" spans="2:10" ht="13.5">
      <c r="B108" s="16"/>
      <c r="C108" s="17"/>
      <c r="D108" s="18" t="s">
        <v>15</v>
      </c>
      <c r="E108" s="19"/>
      <c r="F108" s="39"/>
      <c r="G108" s="39"/>
      <c r="H108" s="39"/>
      <c r="I108" s="39"/>
      <c r="J108" s="39"/>
    </row>
    <row r="109" spans="2:10" s="7" customFormat="1" ht="13.5">
      <c r="B109" s="16">
        <v>1</v>
      </c>
      <c r="C109" s="90" t="s">
        <v>89</v>
      </c>
      <c r="D109" s="71" t="s">
        <v>134</v>
      </c>
      <c r="E109" s="89" t="s">
        <v>94</v>
      </c>
      <c r="F109" s="39">
        <v>6</v>
      </c>
      <c r="G109" s="39">
        <v>0.24</v>
      </c>
      <c r="H109" s="39">
        <v>0</v>
      </c>
      <c r="I109" s="39">
        <v>23.35</v>
      </c>
      <c r="J109" s="39">
        <v>112.3</v>
      </c>
    </row>
    <row r="110" spans="2:10" ht="13.5">
      <c r="B110" s="44">
        <v>2</v>
      </c>
      <c r="C110" s="26"/>
      <c r="D110" s="57" t="s">
        <v>57</v>
      </c>
      <c r="E110" s="17">
        <v>180</v>
      </c>
      <c r="F110" s="39">
        <v>16.23</v>
      </c>
      <c r="G110" s="39">
        <v>0.7</v>
      </c>
      <c r="H110" s="39">
        <v>0</v>
      </c>
      <c r="I110" s="39">
        <v>6.2</v>
      </c>
      <c r="J110" s="39">
        <v>46.8</v>
      </c>
    </row>
    <row r="111" spans="2:10" ht="13.5">
      <c r="B111" s="16"/>
      <c r="C111" s="17"/>
      <c r="D111" s="20"/>
      <c r="E111" s="19"/>
      <c r="F111" s="21">
        <f>SUM(F109:F110)</f>
        <v>22.23</v>
      </c>
      <c r="G111" s="21">
        <f>SUM(G109:G110)</f>
        <v>0.94</v>
      </c>
      <c r="H111" s="21">
        <f>SUM(H109:H110)</f>
        <v>0</v>
      </c>
      <c r="I111" s="21">
        <f>SUM(I109:I110)</f>
        <v>29.55</v>
      </c>
      <c r="J111" s="21">
        <f>SUM(J109:J110)</f>
        <v>159.1</v>
      </c>
    </row>
    <row r="112" spans="2:10" s="7" customFormat="1" ht="13.5">
      <c r="B112" s="38"/>
      <c r="C112" s="36"/>
      <c r="D112" s="92" t="s">
        <v>16</v>
      </c>
      <c r="E112" s="94"/>
      <c r="F112" s="91">
        <f>F98+F107+F111</f>
        <v>125.34</v>
      </c>
      <c r="G112" s="91">
        <f>G98+G107+G111</f>
        <v>70.07</v>
      </c>
      <c r="H112" s="91">
        <f>H98+H107+H111+15</f>
        <v>74.56</v>
      </c>
      <c r="I112" s="91">
        <f>I98+I107+I111+15</f>
        <v>268.82000000000005</v>
      </c>
      <c r="J112" s="91">
        <f>J98+J107+J111+50</f>
        <v>2043.4899999999998</v>
      </c>
    </row>
    <row r="113" spans="2:10" ht="13.5">
      <c r="B113" s="38"/>
      <c r="C113" s="36"/>
      <c r="D113" s="95" t="s">
        <v>121</v>
      </c>
      <c r="E113" s="35"/>
      <c r="F113" s="9"/>
      <c r="G113" s="91"/>
      <c r="H113" s="91"/>
      <c r="I113" s="91"/>
      <c r="J113" s="9"/>
    </row>
    <row r="114" spans="2:10" s="7" customFormat="1" ht="13.5">
      <c r="B114" s="38"/>
      <c r="C114" s="36"/>
      <c r="D114" s="96" t="s">
        <v>5</v>
      </c>
      <c r="E114" s="35"/>
      <c r="F114" s="9"/>
      <c r="G114" s="9"/>
      <c r="H114" s="9"/>
      <c r="I114" s="9"/>
      <c r="J114" s="9"/>
    </row>
    <row r="115" spans="2:10" ht="13.5">
      <c r="B115" s="29">
        <v>1</v>
      </c>
      <c r="C115" s="30"/>
      <c r="D115" s="33" t="s">
        <v>56</v>
      </c>
      <c r="E115" s="36">
        <v>150</v>
      </c>
      <c r="F115" s="9">
        <v>13.52</v>
      </c>
      <c r="G115" s="9">
        <v>0.6</v>
      </c>
      <c r="H115" s="9">
        <v>0</v>
      </c>
      <c r="I115" s="9">
        <v>14.7</v>
      </c>
      <c r="J115" s="9">
        <v>66</v>
      </c>
    </row>
    <row r="116" spans="2:10" ht="13.5">
      <c r="B116" s="38">
        <v>2</v>
      </c>
      <c r="C116" s="36" t="s">
        <v>31</v>
      </c>
      <c r="D116" s="71" t="s">
        <v>137</v>
      </c>
      <c r="E116" s="97" t="s">
        <v>126</v>
      </c>
      <c r="F116" s="9">
        <v>18.95</v>
      </c>
      <c r="G116" s="9">
        <v>16.7</v>
      </c>
      <c r="H116" s="9">
        <v>19.6</v>
      </c>
      <c r="I116" s="9">
        <v>20.4</v>
      </c>
      <c r="J116" s="9">
        <v>325.1</v>
      </c>
    </row>
    <row r="117" spans="2:10" ht="13.5">
      <c r="B117" s="38">
        <v>3</v>
      </c>
      <c r="C117" s="36" t="s">
        <v>27</v>
      </c>
      <c r="D117" s="71" t="s">
        <v>32</v>
      </c>
      <c r="E117" s="35">
        <v>200</v>
      </c>
      <c r="F117" s="9">
        <v>5.52</v>
      </c>
      <c r="G117" s="9">
        <v>1.8</v>
      </c>
      <c r="H117" s="9">
        <v>1.71</v>
      </c>
      <c r="I117" s="9">
        <v>22.5</v>
      </c>
      <c r="J117" s="9">
        <v>112.8</v>
      </c>
    </row>
    <row r="118" spans="2:10" ht="13.5">
      <c r="B118" s="38">
        <v>4</v>
      </c>
      <c r="C118" s="30"/>
      <c r="D118" s="98" t="s">
        <v>124</v>
      </c>
      <c r="E118" s="99" t="s">
        <v>10</v>
      </c>
      <c r="F118" s="100">
        <v>2.98</v>
      </c>
      <c r="G118" s="100">
        <v>4.86</v>
      </c>
      <c r="H118" s="100">
        <v>0.72</v>
      </c>
      <c r="I118" s="100">
        <v>25.2</v>
      </c>
      <c r="J118" s="100">
        <v>126.7</v>
      </c>
    </row>
    <row r="119" spans="2:10" ht="13.5">
      <c r="B119" s="38"/>
      <c r="C119" s="30"/>
      <c r="D119" s="33"/>
      <c r="E119" s="101"/>
      <c r="F119" s="91">
        <f>SUM(F115:F118)</f>
        <v>40.96999999999999</v>
      </c>
      <c r="G119" s="91">
        <f>SUM(G115:G118)</f>
        <v>23.96</v>
      </c>
      <c r="H119" s="91">
        <f>SUM(H115:H118)</f>
        <v>22.03</v>
      </c>
      <c r="I119" s="91">
        <f>SUM(I115:I118)</f>
        <v>82.8</v>
      </c>
      <c r="J119" s="91">
        <f>SUM(J115:J118)</f>
        <v>630.6</v>
      </c>
    </row>
    <row r="120" spans="2:10" ht="13.5">
      <c r="B120" s="38"/>
      <c r="C120" s="36"/>
      <c r="D120" s="102" t="s">
        <v>11</v>
      </c>
      <c r="E120" s="35"/>
      <c r="F120" s="9"/>
      <c r="G120" s="9"/>
      <c r="H120" s="9"/>
      <c r="I120" s="9"/>
      <c r="J120" s="9"/>
    </row>
    <row r="121" spans="2:10" ht="13.5">
      <c r="B121" s="38">
        <v>1</v>
      </c>
      <c r="C121" s="36"/>
      <c r="D121" s="59" t="s">
        <v>25</v>
      </c>
      <c r="E121" s="35">
        <v>50</v>
      </c>
      <c r="F121" s="9">
        <v>6.37</v>
      </c>
      <c r="G121" s="9">
        <v>0.35</v>
      </c>
      <c r="H121" s="9">
        <v>0</v>
      </c>
      <c r="I121" s="9">
        <v>0.9</v>
      </c>
      <c r="J121" s="9">
        <v>5</v>
      </c>
    </row>
    <row r="122" spans="2:10" ht="24">
      <c r="B122" s="38">
        <v>2</v>
      </c>
      <c r="C122" s="36" t="s">
        <v>90</v>
      </c>
      <c r="D122" s="37" t="s">
        <v>69</v>
      </c>
      <c r="E122" s="35" t="s">
        <v>46</v>
      </c>
      <c r="F122" s="9">
        <v>19.8</v>
      </c>
      <c r="G122" s="103">
        <v>7.62</v>
      </c>
      <c r="H122" s="103">
        <v>5.53</v>
      </c>
      <c r="I122" s="103">
        <v>25.45</v>
      </c>
      <c r="J122" s="103">
        <v>190.27</v>
      </c>
    </row>
    <row r="123" spans="2:10" ht="13.5" customHeight="1">
      <c r="B123" s="29">
        <v>3</v>
      </c>
      <c r="C123" s="104" t="s">
        <v>50</v>
      </c>
      <c r="D123" s="77" t="s">
        <v>66</v>
      </c>
      <c r="E123" s="105" t="s">
        <v>70</v>
      </c>
      <c r="F123" s="9">
        <v>26.22</v>
      </c>
      <c r="G123" s="106">
        <v>15.7</v>
      </c>
      <c r="H123" s="106">
        <v>10</v>
      </c>
      <c r="I123" s="106">
        <v>7.3</v>
      </c>
      <c r="J123" s="106">
        <v>190.23</v>
      </c>
    </row>
    <row r="124" spans="2:10" ht="14.25">
      <c r="B124" s="29">
        <v>4</v>
      </c>
      <c r="C124" s="30" t="s">
        <v>7</v>
      </c>
      <c r="D124" s="75" t="s">
        <v>76</v>
      </c>
      <c r="E124" s="36">
        <v>150</v>
      </c>
      <c r="F124" s="9">
        <v>2.32</v>
      </c>
      <c r="G124" s="9">
        <v>5.4</v>
      </c>
      <c r="H124" s="9">
        <v>3.6</v>
      </c>
      <c r="I124" s="9">
        <v>33.4</v>
      </c>
      <c r="J124" s="9">
        <v>203.15</v>
      </c>
    </row>
    <row r="125" spans="2:10" ht="13.5">
      <c r="B125" s="38">
        <v>5</v>
      </c>
      <c r="C125" s="30" t="s">
        <v>91</v>
      </c>
      <c r="D125" s="71" t="s">
        <v>145</v>
      </c>
      <c r="E125" s="72" t="s">
        <v>40</v>
      </c>
      <c r="F125" s="9">
        <v>5.27</v>
      </c>
      <c r="G125" s="9">
        <v>0.8</v>
      </c>
      <c r="H125" s="9">
        <v>0</v>
      </c>
      <c r="I125" s="9">
        <v>31.9</v>
      </c>
      <c r="J125" s="9">
        <v>131.04</v>
      </c>
    </row>
    <row r="126" spans="2:10" s="7" customFormat="1" ht="13.5">
      <c r="B126" s="38">
        <v>6</v>
      </c>
      <c r="C126" s="36"/>
      <c r="D126" s="98" t="s">
        <v>124</v>
      </c>
      <c r="E126" s="31" t="s">
        <v>22</v>
      </c>
      <c r="F126" s="107">
        <v>1.49</v>
      </c>
      <c r="G126" s="32">
        <v>2.43</v>
      </c>
      <c r="H126" s="32">
        <v>0.36</v>
      </c>
      <c r="I126" s="32">
        <v>12.6</v>
      </c>
      <c r="J126" s="32">
        <v>95.3</v>
      </c>
    </row>
    <row r="127" spans="2:10" ht="13.5">
      <c r="B127" s="38">
        <v>7</v>
      </c>
      <c r="C127" s="36"/>
      <c r="D127" s="98" t="s">
        <v>125</v>
      </c>
      <c r="E127" s="108" t="s">
        <v>127</v>
      </c>
      <c r="F127" s="109">
        <v>2.92</v>
      </c>
      <c r="G127" s="110">
        <v>5.8</v>
      </c>
      <c r="H127" s="110">
        <v>0.72</v>
      </c>
      <c r="I127" s="110">
        <v>26.4</v>
      </c>
      <c r="J127" s="110">
        <v>190.03</v>
      </c>
    </row>
    <row r="128" spans="2:10" ht="13.5">
      <c r="B128" s="38"/>
      <c r="C128" s="36"/>
      <c r="D128" s="71"/>
      <c r="E128" s="35"/>
      <c r="F128" s="91">
        <f>SUM(F121:F127)</f>
        <v>64.39</v>
      </c>
      <c r="G128" s="91">
        <f>SUM(G121:G127)+10</f>
        <v>48.1</v>
      </c>
      <c r="H128" s="91">
        <f>SUM(H121:H127)+15</f>
        <v>35.21</v>
      </c>
      <c r="I128" s="91">
        <f>SUM(I121:I127)+15</f>
        <v>152.95</v>
      </c>
      <c r="J128" s="91">
        <v>1157.99</v>
      </c>
    </row>
    <row r="129" spans="2:10" ht="13.5">
      <c r="B129" s="38"/>
      <c r="C129" s="36"/>
      <c r="D129" s="96" t="s">
        <v>15</v>
      </c>
      <c r="E129" s="35"/>
      <c r="F129" s="9"/>
      <c r="G129" s="9"/>
      <c r="H129" s="9"/>
      <c r="I129" s="9"/>
      <c r="J129" s="9"/>
    </row>
    <row r="130" spans="2:10" ht="13.5">
      <c r="B130" s="38">
        <v>1</v>
      </c>
      <c r="C130" s="36"/>
      <c r="D130" s="82" t="s">
        <v>78</v>
      </c>
      <c r="E130" s="35">
        <v>200</v>
      </c>
      <c r="F130" s="9">
        <v>14.55</v>
      </c>
      <c r="G130" s="9">
        <v>5.9</v>
      </c>
      <c r="H130" s="9">
        <v>6.75</v>
      </c>
      <c r="I130" s="9">
        <v>8.65</v>
      </c>
      <c r="J130" s="9">
        <v>125.12</v>
      </c>
    </row>
    <row r="131" spans="2:10" ht="13.5">
      <c r="B131" s="38"/>
      <c r="C131" s="36"/>
      <c r="D131" s="71"/>
      <c r="E131" s="35"/>
      <c r="F131" s="91">
        <f>SUM(F130:F130)</f>
        <v>14.55</v>
      </c>
      <c r="G131" s="91">
        <f>SUM(G130:G130)</f>
        <v>5.9</v>
      </c>
      <c r="H131" s="91">
        <f>SUM(H130:H130)</f>
        <v>6.75</v>
      </c>
      <c r="I131" s="91">
        <f>SUM(I130:I130)</f>
        <v>8.65</v>
      </c>
      <c r="J131" s="91">
        <f>SUM(J130:J130)</f>
        <v>125.12</v>
      </c>
    </row>
    <row r="132" spans="2:10" s="7" customFormat="1" ht="13.5">
      <c r="B132" s="38"/>
      <c r="C132" s="36"/>
      <c r="D132" s="96" t="s">
        <v>16</v>
      </c>
      <c r="E132" s="35"/>
      <c r="F132" s="91">
        <f>F119+F128+F131</f>
        <v>119.90999999999998</v>
      </c>
      <c r="G132" s="91">
        <f>G119+G128+G131</f>
        <v>77.96000000000001</v>
      </c>
      <c r="H132" s="91">
        <f>H119+H128+H131</f>
        <v>63.99</v>
      </c>
      <c r="I132" s="91">
        <f>I119+I128+I131+15</f>
        <v>259.4</v>
      </c>
      <c r="J132" s="91">
        <f>J119+J128+J131+50</f>
        <v>1963.71</v>
      </c>
    </row>
    <row r="133" spans="2:10" ht="13.5">
      <c r="B133" s="38"/>
      <c r="C133" s="36"/>
      <c r="D133" s="96"/>
      <c r="E133" s="35" t="s">
        <v>107</v>
      </c>
      <c r="F133" s="91" t="s">
        <v>112</v>
      </c>
      <c r="G133" s="91" t="s">
        <v>111</v>
      </c>
      <c r="H133" s="91" t="s">
        <v>110</v>
      </c>
      <c r="I133" s="91" t="s">
        <v>109</v>
      </c>
      <c r="J133" s="91" t="s">
        <v>108</v>
      </c>
    </row>
    <row r="134" spans="2:10" ht="13.5">
      <c r="B134" s="29"/>
      <c r="C134" s="30"/>
      <c r="D134" s="111" t="s">
        <v>106</v>
      </c>
      <c r="E134" s="36"/>
      <c r="F134" s="112">
        <f>F30+F51+F71+F91+F112+F132</f>
        <v>683.68</v>
      </c>
      <c r="G134" s="112">
        <f>G30+G51+G71+G91+G112+G132</f>
        <v>479.4899999999999</v>
      </c>
      <c r="H134" s="112">
        <f>H30+H51+H71+H91+H112+H132</f>
        <v>478.66</v>
      </c>
      <c r="I134" s="112">
        <f>I30+I51+150+I71+I91+I112+I132</f>
        <v>1847.9700000000003</v>
      </c>
      <c r="J134" s="112">
        <f>J30+J51+500+J71+J91+J112+J132</f>
        <v>13411.39</v>
      </c>
    </row>
    <row r="135" spans="2:10" ht="13.5">
      <c r="B135" s="29"/>
      <c r="C135" s="30"/>
      <c r="D135" s="111" t="s">
        <v>48</v>
      </c>
      <c r="E135" s="36"/>
      <c r="F135" s="91">
        <f>F134/6</f>
        <v>113.94666666666666</v>
      </c>
      <c r="G135" s="91">
        <f>G134/6</f>
        <v>79.91499999999998</v>
      </c>
      <c r="H135" s="91">
        <f>H134/6</f>
        <v>79.77666666666667</v>
      </c>
      <c r="I135" s="91">
        <f>I134/6</f>
        <v>307.99500000000006</v>
      </c>
      <c r="J135" s="91">
        <v>2253.15</v>
      </c>
    </row>
    <row r="136" spans="2:10" s="10" customFormat="1" ht="13.5">
      <c r="B136" s="1"/>
      <c r="C136" s="1"/>
      <c r="D136" s="1"/>
      <c r="E136" s="1"/>
      <c r="F136" s="1"/>
      <c r="G136" s="1"/>
      <c r="H136" s="1"/>
      <c r="I136" s="1"/>
      <c r="J136" s="1"/>
    </row>
    <row r="137" spans="2:11" ht="13.5">
      <c r="B137" s="11" t="s">
        <v>147</v>
      </c>
      <c r="C137" s="11"/>
      <c r="D137" s="22"/>
      <c r="E137" s="12"/>
      <c r="F137" s="23"/>
      <c r="G137" s="23" t="s">
        <v>113</v>
      </c>
      <c r="H137" s="23"/>
      <c r="I137" s="23"/>
      <c r="J137" s="13"/>
      <c r="K137" s="14"/>
    </row>
    <row r="138" spans="2:11" ht="13.5">
      <c r="B138" s="11"/>
      <c r="C138" s="11"/>
      <c r="D138" s="22"/>
      <c r="E138" s="12"/>
      <c r="F138" s="23"/>
      <c r="G138" s="23"/>
      <c r="H138" s="23"/>
      <c r="I138" s="23"/>
      <c r="J138" s="13"/>
      <c r="K138" s="14"/>
    </row>
    <row r="139" spans="2:10" ht="13.5">
      <c r="B139" s="11" t="s">
        <v>114</v>
      </c>
      <c r="C139" s="11"/>
      <c r="D139" s="22"/>
      <c r="E139" s="12"/>
      <c r="F139" s="23"/>
      <c r="G139" s="23" t="s">
        <v>115</v>
      </c>
      <c r="H139" s="23"/>
      <c r="I139" s="23"/>
      <c r="J139" s="13"/>
    </row>
    <row r="140" spans="2:10" s="14" customFormat="1" ht="12.75" customHeight="1">
      <c r="B140" s="11"/>
      <c r="C140" s="11"/>
      <c r="D140" s="22"/>
      <c r="E140" s="12"/>
      <c r="F140" s="23"/>
      <c r="G140" s="23"/>
      <c r="H140" s="23"/>
      <c r="I140" s="23"/>
      <c r="J140" s="13"/>
    </row>
    <row r="141" spans="2:10" s="14" customFormat="1" ht="12.75" customHeight="1">
      <c r="B141" s="11"/>
      <c r="C141" s="11"/>
      <c r="D141" s="22"/>
      <c r="E141" s="12"/>
      <c r="F141" s="23"/>
      <c r="G141" s="23"/>
      <c r="H141" s="23"/>
      <c r="I141" s="23"/>
      <c r="J141" s="13"/>
    </row>
    <row r="142" spans="2:10" s="14" customFormat="1" ht="12.75" customHeight="1">
      <c r="B142" s="11"/>
      <c r="C142" s="11"/>
      <c r="D142" s="22"/>
      <c r="E142" s="12"/>
      <c r="F142" s="23"/>
      <c r="G142" s="23"/>
      <c r="H142" s="23"/>
      <c r="I142" s="23"/>
      <c r="J142" s="13"/>
    </row>
    <row r="143" spans="2:11" s="14" customFormat="1" ht="13.5" customHeight="1">
      <c r="B143" s="11"/>
      <c r="C143" s="11"/>
      <c r="D143" s="22"/>
      <c r="E143" s="12"/>
      <c r="F143" s="23"/>
      <c r="G143" s="23"/>
      <c r="H143" s="23"/>
      <c r="I143" s="23"/>
      <c r="J143" s="13"/>
      <c r="K143" s="1"/>
    </row>
    <row r="144" ht="20.25" customHeight="1"/>
  </sheetData>
  <sheetProtection/>
  <mergeCells count="7">
    <mergeCell ref="B7:J7"/>
    <mergeCell ref="B8:J8"/>
    <mergeCell ref="B2:D2"/>
    <mergeCell ref="B3:D3"/>
    <mergeCell ref="B4:D4"/>
    <mergeCell ref="B5:D5"/>
    <mergeCell ref="H5:J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26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3.7109375" style="117" customWidth="1"/>
    <col min="2" max="2" width="7.28125" style="117" customWidth="1"/>
    <col min="3" max="3" width="40.00390625" style="0" customWidth="1"/>
    <col min="4" max="4" width="9.8515625" style="0" customWidth="1"/>
    <col min="5" max="5" width="8.140625" style="0" hidden="1" customWidth="1"/>
    <col min="6" max="6" width="8.140625" style="0" customWidth="1"/>
    <col min="7" max="7" width="7.7109375" style="0" customWidth="1"/>
    <col min="8" max="8" width="8.140625" style="0" customWidth="1"/>
    <col min="10" max="10" width="8.421875" style="0" customWidth="1"/>
  </cols>
  <sheetData>
    <row r="1" spans="1:11" ht="13.5">
      <c r="A1" s="198" t="s">
        <v>98</v>
      </c>
      <c r="B1" s="198"/>
      <c r="C1" s="198"/>
      <c r="D1" s="1"/>
      <c r="E1" s="1"/>
      <c r="F1" s="1"/>
      <c r="G1" s="1"/>
      <c r="H1" s="198" t="s">
        <v>98</v>
      </c>
      <c r="I1" s="198"/>
      <c r="J1" s="198"/>
      <c r="K1" s="1"/>
    </row>
    <row r="2" spans="1:11" ht="13.5">
      <c r="A2" s="198" t="s">
        <v>100</v>
      </c>
      <c r="B2" s="198"/>
      <c r="C2" s="198"/>
      <c r="D2" s="1"/>
      <c r="E2" s="1"/>
      <c r="F2" s="1"/>
      <c r="G2" s="1"/>
      <c r="H2" s="1" t="s">
        <v>101</v>
      </c>
      <c r="I2" s="1"/>
      <c r="J2" s="1"/>
      <c r="K2" s="1"/>
    </row>
    <row r="3" spans="1:11" ht="13.5">
      <c r="A3" s="198" t="s">
        <v>102</v>
      </c>
      <c r="B3" s="198"/>
      <c r="C3" s="198"/>
      <c r="D3" s="1"/>
      <c r="E3" s="1"/>
      <c r="F3" s="1"/>
      <c r="G3" s="1"/>
      <c r="H3" s="1"/>
      <c r="I3" s="1"/>
      <c r="J3" s="1"/>
      <c r="K3" s="1"/>
    </row>
    <row r="4" spans="1:11" ht="15">
      <c r="A4" s="199" t="s">
        <v>103</v>
      </c>
      <c r="B4" s="199"/>
      <c r="C4" s="199"/>
      <c r="D4" s="24"/>
      <c r="E4" s="24"/>
      <c r="F4" s="24"/>
      <c r="G4" s="24"/>
      <c r="H4" s="200" t="s">
        <v>104</v>
      </c>
      <c r="I4" s="200"/>
      <c r="J4" s="200"/>
      <c r="K4" s="1"/>
    </row>
    <row r="5" spans="1:1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1"/>
    </row>
    <row r="6" spans="1:10" ht="15.75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ht="14.25" customHeight="1">
      <c r="A7" s="197" t="s">
        <v>187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4.25" customHeight="1">
      <c r="A8" s="197" t="s">
        <v>207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ht="14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32.25" customHeight="1">
      <c r="A10" s="46" t="s">
        <v>1</v>
      </c>
      <c r="B10" s="47" t="s">
        <v>2</v>
      </c>
      <c r="C10" s="46" t="s">
        <v>3</v>
      </c>
      <c r="D10" s="15" t="s">
        <v>55</v>
      </c>
      <c r="E10" s="46" t="s">
        <v>4</v>
      </c>
      <c r="F10" s="46" t="s">
        <v>4</v>
      </c>
      <c r="G10" s="48" t="s">
        <v>54</v>
      </c>
      <c r="H10" s="15" t="s">
        <v>51</v>
      </c>
      <c r="I10" s="15" t="s">
        <v>52</v>
      </c>
      <c r="J10" s="15" t="s">
        <v>53</v>
      </c>
    </row>
    <row r="11" spans="1:10" ht="13.5">
      <c r="A11" s="16"/>
      <c r="B11" s="17"/>
      <c r="C11" s="115" t="s">
        <v>188</v>
      </c>
      <c r="D11" s="118"/>
      <c r="E11" s="21"/>
      <c r="F11" s="21"/>
      <c r="G11" s="21"/>
      <c r="H11" s="21"/>
      <c r="I11" s="21"/>
      <c r="J11" s="21"/>
    </row>
    <row r="12" spans="1:10" ht="13.5">
      <c r="A12" s="16"/>
      <c r="B12" s="19"/>
      <c r="C12" s="18" t="s">
        <v>5</v>
      </c>
      <c r="D12" s="19"/>
      <c r="E12" s="84"/>
      <c r="F12" s="84"/>
      <c r="G12" s="84"/>
      <c r="H12" s="84"/>
      <c r="I12" s="84"/>
      <c r="J12" s="84"/>
    </row>
    <row r="13" spans="1:10" ht="13.5" customHeight="1">
      <c r="A13" s="30">
        <v>1</v>
      </c>
      <c r="B13" s="166"/>
      <c r="C13" s="20" t="s">
        <v>149</v>
      </c>
      <c r="D13" s="17">
        <v>130</v>
      </c>
      <c r="E13" s="133">
        <v>10.07</v>
      </c>
      <c r="F13" s="133">
        <v>9.07</v>
      </c>
      <c r="G13" s="9">
        <v>0.52</v>
      </c>
      <c r="H13" s="9">
        <v>0</v>
      </c>
      <c r="I13" s="9">
        <v>12.74</v>
      </c>
      <c r="J13" s="9">
        <v>57.2</v>
      </c>
    </row>
    <row r="14" spans="1:10" ht="13.5">
      <c r="A14" s="26">
        <v>2</v>
      </c>
      <c r="B14" s="134"/>
      <c r="C14" s="76" t="s">
        <v>153</v>
      </c>
      <c r="D14" s="26" t="s">
        <v>154</v>
      </c>
      <c r="E14" s="142">
        <v>4.65</v>
      </c>
      <c r="F14" s="133">
        <v>7.33</v>
      </c>
      <c r="G14" s="30">
        <v>4.93</v>
      </c>
      <c r="H14" s="133">
        <v>4.6</v>
      </c>
      <c r="I14" s="133">
        <v>0.28</v>
      </c>
      <c r="J14" s="133">
        <v>62.84</v>
      </c>
    </row>
    <row r="15" spans="1:10" ht="13.5">
      <c r="A15" s="26">
        <v>3</v>
      </c>
      <c r="B15" s="194" t="s">
        <v>237</v>
      </c>
      <c r="C15" s="195" t="s">
        <v>238</v>
      </c>
      <c r="D15" s="196" t="s">
        <v>239</v>
      </c>
      <c r="E15" s="142"/>
      <c r="F15" s="133">
        <v>15.17</v>
      </c>
      <c r="G15" s="39">
        <v>2.63</v>
      </c>
      <c r="H15" s="39">
        <v>0.18</v>
      </c>
      <c r="I15" s="39">
        <v>18.3</v>
      </c>
      <c r="J15" s="39">
        <v>85.34</v>
      </c>
    </row>
    <row r="16" spans="1:11" ht="13.5" customHeight="1">
      <c r="A16" s="30">
        <v>4</v>
      </c>
      <c r="B16" s="30" t="s">
        <v>203</v>
      </c>
      <c r="C16" s="132" t="s">
        <v>213</v>
      </c>
      <c r="D16" s="141" t="s">
        <v>126</v>
      </c>
      <c r="E16" s="133">
        <v>10.17</v>
      </c>
      <c r="F16" s="133">
        <v>15.39</v>
      </c>
      <c r="G16" s="147">
        <v>8.36</v>
      </c>
      <c r="H16" s="133">
        <v>9.92</v>
      </c>
      <c r="I16" s="133">
        <v>33.77</v>
      </c>
      <c r="J16" s="133">
        <v>258.5</v>
      </c>
      <c r="K16" s="28"/>
    </row>
    <row r="17" spans="1:10" ht="27">
      <c r="A17" s="30">
        <v>5</v>
      </c>
      <c r="B17" s="17" t="s">
        <v>192</v>
      </c>
      <c r="C17" s="193" t="s">
        <v>235</v>
      </c>
      <c r="D17" s="17" t="s">
        <v>236</v>
      </c>
      <c r="E17" s="133">
        <v>2.22</v>
      </c>
      <c r="F17" s="9">
        <v>22.47</v>
      </c>
      <c r="G17" s="9">
        <v>1.8</v>
      </c>
      <c r="H17" s="9">
        <v>3.9</v>
      </c>
      <c r="I17" s="9">
        <v>24.3</v>
      </c>
      <c r="J17" s="9">
        <v>169</v>
      </c>
    </row>
    <row r="18" spans="1:10" ht="13.5">
      <c r="A18" s="30"/>
      <c r="B18" s="26"/>
      <c r="C18" s="116"/>
      <c r="D18" s="26"/>
      <c r="E18" s="139">
        <f aca="true" t="shared" si="0" ref="E18:J18">SUM(E13:E17)</f>
        <v>27.11</v>
      </c>
      <c r="F18" s="130">
        <f t="shared" si="0"/>
        <v>69.43</v>
      </c>
      <c r="G18" s="130">
        <f t="shared" si="0"/>
        <v>18.24</v>
      </c>
      <c r="H18" s="130">
        <f t="shared" si="0"/>
        <v>18.599999999999998</v>
      </c>
      <c r="I18" s="130">
        <f t="shared" si="0"/>
        <v>89.39</v>
      </c>
      <c r="J18" s="130">
        <f t="shared" si="0"/>
        <v>632.88</v>
      </c>
    </row>
    <row r="19" spans="1:10" ht="13.5">
      <c r="A19" s="30"/>
      <c r="B19" s="30"/>
      <c r="C19" s="96" t="s">
        <v>11</v>
      </c>
      <c r="D19" s="30"/>
      <c r="E19" s="133"/>
      <c r="F19" s="133"/>
      <c r="G19" s="133"/>
      <c r="H19" s="133"/>
      <c r="I19" s="133"/>
      <c r="J19" s="133"/>
    </row>
    <row r="20" spans="1:11" ht="18" customHeight="1">
      <c r="A20" s="30">
        <v>1</v>
      </c>
      <c r="B20" s="191" t="s">
        <v>211</v>
      </c>
      <c r="C20" s="190" t="s">
        <v>212</v>
      </c>
      <c r="D20" s="141" t="s">
        <v>42</v>
      </c>
      <c r="E20" s="133"/>
      <c r="F20" s="133">
        <v>6.24</v>
      </c>
      <c r="G20" s="133">
        <v>0.97</v>
      </c>
      <c r="H20" s="133">
        <v>3.75</v>
      </c>
      <c r="I20" s="133">
        <v>6</v>
      </c>
      <c r="J20" s="133">
        <v>63</v>
      </c>
      <c r="K20" s="28"/>
    </row>
    <row r="21" spans="1:11" ht="41.25" customHeight="1">
      <c r="A21" s="148">
        <v>2</v>
      </c>
      <c r="B21" s="30" t="s">
        <v>156</v>
      </c>
      <c r="C21" s="140" t="s">
        <v>214</v>
      </c>
      <c r="D21" s="148" t="s">
        <v>46</v>
      </c>
      <c r="E21" s="151">
        <v>12.98</v>
      </c>
      <c r="F21" s="151">
        <v>21.42</v>
      </c>
      <c r="G21" s="151">
        <v>5.4</v>
      </c>
      <c r="H21" s="151">
        <v>5.6</v>
      </c>
      <c r="I21" s="151">
        <v>21.3</v>
      </c>
      <c r="J21" s="151">
        <v>172</v>
      </c>
      <c r="K21" s="28"/>
    </row>
    <row r="22" spans="1:10" s="28" customFormat="1" ht="16.5" customHeight="1">
      <c r="A22" s="26">
        <v>3</v>
      </c>
      <c r="B22" s="30" t="s">
        <v>173</v>
      </c>
      <c r="C22" s="149" t="s">
        <v>174</v>
      </c>
      <c r="D22" s="30" t="s">
        <v>175</v>
      </c>
      <c r="E22" s="133">
        <v>50.34</v>
      </c>
      <c r="F22" s="133">
        <v>50.69</v>
      </c>
      <c r="G22" s="133">
        <v>17.8</v>
      </c>
      <c r="H22" s="133">
        <v>9.8</v>
      </c>
      <c r="I22" s="133">
        <v>21.6</v>
      </c>
      <c r="J22" s="133">
        <v>250</v>
      </c>
    </row>
    <row r="23" spans="1:10" ht="18.75" customHeight="1">
      <c r="A23" s="30">
        <v>4</v>
      </c>
      <c r="B23" s="2" t="s">
        <v>165</v>
      </c>
      <c r="C23" s="132" t="s">
        <v>166</v>
      </c>
      <c r="D23" s="30">
        <v>200</v>
      </c>
      <c r="E23" s="133"/>
      <c r="F23" s="133">
        <v>5.15</v>
      </c>
      <c r="G23" s="163">
        <v>0.2</v>
      </c>
      <c r="H23" s="163">
        <v>0</v>
      </c>
      <c r="I23" s="163">
        <v>21.6</v>
      </c>
      <c r="J23" s="163">
        <v>87.2</v>
      </c>
    </row>
    <row r="24" spans="1:10" s="28" customFormat="1" ht="13.5">
      <c r="A24" s="30">
        <v>5</v>
      </c>
      <c r="B24" s="30"/>
      <c r="C24" s="59" t="s">
        <v>124</v>
      </c>
      <c r="D24" s="30" t="s">
        <v>22</v>
      </c>
      <c r="E24" s="133">
        <v>1.86</v>
      </c>
      <c r="F24" s="133">
        <v>2.15</v>
      </c>
      <c r="G24" s="133">
        <v>2.43</v>
      </c>
      <c r="H24" s="133">
        <v>0.36</v>
      </c>
      <c r="I24" s="133">
        <v>12.6</v>
      </c>
      <c r="J24" s="133">
        <v>95.3</v>
      </c>
    </row>
    <row r="25" spans="1:10" ht="15.75" customHeight="1">
      <c r="A25" s="30">
        <v>6</v>
      </c>
      <c r="B25" s="26"/>
      <c r="C25" s="59" t="s">
        <v>125</v>
      </c>
      <c r="D25" s="143" t="s">
        <v>230</v>
      </c>
      <c r="E25" s="144">
        <v>3.27</v>
      </c>
      <c r="F25" s="144">
        <v>2.7</v>
      </c>
      <c r="G25" s="144">
        <v>5.8</v>
      </c>
      <c r="H25" s="144">
        <v>0.72</v>
      </c>
      <c r="I25" s="144">
        <v>26.4</v>
      </c>
      <c r="J25" s="144">
        <v>190</v>
      </c>
    </row>
    <row r="26" spans="1:10" ht="13.5">
      <c r="A26" s="30"/>
      <c r="B26" s="30"/>
      <c r="C26" s="59"/>
      <c r="D26" s="145"/>
      <c r="E26" s="146">
        <f aca="true" t="shared" si="1" ref="E26:J26">SUM(E20:E25)</f>
        <v>68.45</v>
      </c>
      <c r="F26" s="146">
        <f t="shared" si="1"/>
        <v>88.35000000000001</v>
      </c>
      <c r="G26" s="146">
        <f t="shared" si="1"/>
        <v>32.6</v>
      </c>
      <c r="H26" s="146">
        <f t="shared" si="1"/>
        <v>20.229999999999997</v>
      </c>
      <c r="I26" s="146">
        <f t="shared" si="1"/>
        <v>109.5</v>
      </c>
      <c r="J26" s="146">
        <f t="shared" si="1"/>
        <v>857.5</v>
      </c>
    </row>
    <row r="27" spans="1:11" ht="15.75" customHeight="1">
      <c r="A27" s="30"/>
      <c r="B27" s="104"/>
      <c r="C27" s="124" t="s">
        <v>150</v>
      </c>
      <c r="D27" s="30"/>
      <c r="E27" s="133"/>
      <c r="F27" s="130">
        <f>F26+F18</f>
        <v>157.78000000000003</v>
      </c>
      <c r="G27" s="130">
        <f>G18+G26</f>
        <v>50.84</v>
      </c>
      <c r="H27" s="130">
        <f>H18+H26</f>
        <v>38.83</v>
      </c>
      <c r="I27" s="130">
        <f>I18+I26</f>
        <v>198.89</v>
      </c>
      <c r="J27" s="130">
        <f>J18+J26</f>
        <v>1490.38</v>
      </c>
      <c r="K27" s="28"/>
    </row>
    <row r="28" spans="1:10" s="28" customFormat="1" ht="11.25" customHeight="1">
      <c r="A28" s="26"/>
      <c r="B28" s="26"/>
      <c r="C28" s="115" t="s">
        <v>189</v>
      </c>
      <c r="D28" s="26"/>
      <c r="E28" s="130"/>
      <c r="F28" s="130"/>
      <c r="G28" s="131"/>
      <c r="H28" s="130"/>
      <c r="I28" s="130"/>
      <c r="J28" s="130"/>
    </row>
    <row r="29" spans="1:10" s="28" customFormat="1" ht="11.25" customHeight="1">
      <c r="A29" s="26"/>
      <c r="B29" s="26"/>
      <c r="C29" s="18" t="s">
        <v>5</v>
      </c>
      <c r="D29" s="26"/>
      <c r="E29" s="130"/>
      <c r="F29" s="130"/>
      <c r="G29" s="131"/>
      <c r="H29" s="130"/>
      <c r="I29" s="130"/>
      <c r="J29" s="130"/>
    </row>
    <row r="30" spans="1:10" ht="12.75" customHeight="1">
      <c r="A30" s="26">
        <v>1</v>
      </c>
      <c r="B30" s="167" t="s">
        <v>215</v>
      </c>
      <c r="C30" s="168" t="s">
        <v>216</v>
      </c>
      <c r="D30" s="17">
        <v>75</v>
      </c>
      <c r="E30" s="91"/>
      <c r="F30" s="133">
        <v>4.82</v>
      </c>
      <c r="G30" s="133">
        <v>0.75</v>
      </c>
      <c r="H30" s="133">
        <v>0.08</v>
      </c>
      <c r="I30" s="133">
        <v>8.7</v>
      </c>
      <c r="J30" s="133">
        <v>37.5</v>
      </c>
    </row>
    <row r="31" spans="1:10" ht="27" customHeight="1">
      <c r="A31" s="26">
        <v>2</v>
      </c>
      <c r="B31" s="36" t="s">
        <v>198</v>
      </c>
      <c r="C31" s="186" t="s">
        <v>199</v>
      </c>
      <c r="D31" s="187" t="s">
        <v>164</v>
      </c>
      <c r="E31" s="133">
        <v>47.83</v>
      </c>
      <c r="F31" s="133">
        <v>56.56</v>
      </c>
      <c r="G31" s="133">
        <v>20.1</v>
      </c>
      <c r="H31" s="133">
        <v>30.38</v>
      </c>
      <c r="I31" s="133">
        <v>23.25</v>
      </c>
      <c r="J31" s="133">
        <v>356.85</v>
      </c>
    </row>
    <row r="32" spans="1:11" ht="27">
      <c r="A32" s="30">
        <v>4</v>
      </c>
      <c r="B32" s="30" t="s">
        <v>204</v>
      </c>
      <c r="C32" s="192" t="s">
        <v>217</v>
      </c>
      <c r="D32" s="26" t="s">
        <v>218</v>
      </c>
      <c r="E32" s="133"/>
      <c r="F32" s="133">
        <v>11.35</v>
      </c>
      <c r="G32" s="135">
        <v>5.66</v>
      </c>
      <c r="H32" s="136">
        <v>8.36</v>
      </c>
      <c r="I32" s="136">
        <v>48.82</v>
      </c>
      <c r="J32" s="136">
        <v>293.16</v>
      </c>
      <c r="K32" s="28"/>
    </row>
    <row r="33" spans="1:11" ht="13.5">
      <c r="A33" s="30">
        <v>4</v>
      </c>
      <c r="B33" s="30"/>
      <c r="C33" s="59" t="s">
        <v>124</v>
      </c>
      <c r="D33" s="30" t="s">
        <v>22</v>
      </c>
      <c r="E33" s="133">
        <v>1.86</v>
      </c>
      <c r="F33" s="133">
        <v>2.15</v>
      </c>
      <c r="G33" s="9">
        <v>2.63</v>
      </c>
      <c r="H33" s="9">
        <v>0.18</v>
      </c>
      <c r="I33" s="9">
        <v>18.3</v>
      </c>
      <c r="J33" s="9">
        <f>I33*4+H33*9+G33*4</f>
        <v>85.34</v>
      </c>
      <c r="K33" s="28"/>
    </row>
    <row r="34" spans="1:11" ht="15.75" customHeight="1">
      <c r="A34" s="30"/>
      <c r="B34" s="26"/>
      <c r="C34" s="137"/>
      <c r="D34" s="26"/>
      <c r="E34" s="138"/>
      <c r="F34" s="139">
        <f>SUM(F30:F33)</f>
        <v>74.88000000000001</v>
      </c>
      <c r="G34" s="139">
        <f>SUM(G30:G33)</f>
        <v>29.14</v>
      </c>
      <c r="H34" s="139">
        <f>SUM(H30:H33)</f>
        <v>38.99999999999999</v>
      </c>
      <c r="I34" s="139">
        <f>SUM(I30:I33)</f>
        <v>99.07</v>
      </c>
      <c r="J34" s="139">
        <f>SUM(J30:J33)</f>
        <v>772.85</v>
      </c>
      <c r="K34" s="28"/>
    </row>
    <row r="35" spans="1:10" ht="13.5">
      <c r="A35" s="30"/>
      <c r="B35" s="30"/>
      <c r="C35" s="96" t="s">
        <v>11</v>
      </c>
      <c r="D35" s="30"/>
      <c r="E35" s="133"/>
      <c r="F35" s="133"/>
      <c r="G35" s="133"/>
      <c r="H35" s="133"/>
      <c r="I35" s="133"/>
      <c r="J35" s="133"/>
    </row>
    <row r="36" spans="1:10" ht="15.75" customHeight="1">
      <c r="A36" s="30">
        <v>1</v>
      </c>
      <c r="B36" s="141" t="s">
        <v>219</v>
      </c>
      <c r="C36" s="137" t="s">
        <v>220</v>
      </c>
      <c r="D36" s="26">
        <v>75</v>
      </c>
      <c r="E36" s="138"/>
      <c r="F36" s="138">
        <v>9.56</v>
      </c>
      <c r="G36" s="133">
        <v>3.87</v>
      </c>
      <c r="H36" s="133">
        <v>6.79</v>
      </c>
      <c r="I36" s="133">
        <v>5.34</v>
      </c>
      <c r="J36" s="133">
        <v>98.02</v>
      </c>
    </row>
    <row r="37" spans="1:10" ht="20.25" customHeight="1">
      <c r="A37" s="26">
        <v>2</v>
      </c>
      <c r="B37" s="134" t="s">
        <v>158</v>
      </c>
      <c r="C37" s="140" t="s">
        <v>221</v>
      </c>
      <c r="D37" s="30" t="s">
        <v>180</v>
      </c>
      <c r="E37" s="133"/>
      <c r="F37" s="133">
        <v>13.11</v>
      </c>
      <c r="G37" s="133">
        <v>6.5</v>
      </c>
      <c r="H37" s="133">
        <v>7.44</v>
      </c>
      <c r="I37" s="133">
        <v>12.7</v>
      </c>
      <c r="J37" s="133">
        <v>134.9</v>
      </c>
    </row>
    <row r="38" spans="1:10" ht="16.5" customHeight="1">
      <c r="A38" s="30">
        <v>3</v>
      </c>
      <c r="B38" s="2" t="s">
        <v>222</v>
      </c>
      <c r="C38" s="137" t="s">
        <v>223</v>
      </c>
      <c r="D38" s="26" t="s">
        <v>170</v>
      </c>
      <c r="E38" s="30">
        <v>17.59</v>
      </c>
      <c r="F38" s="142">
        <v>23.37</v>
      </c>
      <c r="G38" s="142">
        <v>9.05</v>
      </c>
      <c r="H38" s="133">
        <v>13.9</v>
      </c>
      <c r="I38" s="133">
        <v>3.03</v>
      </c>
      <c r="J38" s="133">
        <v>174.5</v>
      </c>
    </row>
    <row r="39" spans="1:10" ht="14.25" customHeight="1">
      <c r="A39" s="30">
        <v>4</v>
      </c>
      <c r="B39" s="36" t="s">
        <v>167</v>
      </c>
      <c r="C39" s="71" t="s">
        <v>168</v>
      </c>
      <c r="D39" s="164" t="s">
        <v>41</v>
      </c>
      <c r="E39" s="142">
        <v>4.34</v>
      </c>
      <c r="F39" s="142">
        <v>5.41</v>
      </c>
      <c r="G39" s="9">
        <v>5.55</v>
      </c>
      <c r="H39" s="9">
        <v>5.12</v>
      </c>
      <c r="I39" s="9">
        <v>30.25</v>
      </c>
      <c r="J39" s="9">
        <v>189.3</v>
      </c>
    </row>
    <row r="40" spans="1:10" ht="16.5" customHeight="1">
      <c r="A40" s="30">
        <v>5</v>
      </c>
      <c r="B40" s="26" t="s">
        <v>169</v>
      </c>
      <c r="C40" s="137" t="s">
        <v>139</v>
      </c>
      <c r="D40" s="26">
        <v>200</v>
      </c>
      <c r="E40" s="133"/>
      <c r="F40" s="133">
        <v>4.54</v>
      </c>
      <c r="G40" s="147">
        <v>1.2</v>
      </c>
      <c r="H40" s="133">
        <v>0</v>
      </c>
      <c r="I40" s="133">
        <v>31.6</v>
      </c>
      <c r="J40" s="133">
        <v>126</v>
      </c>
    </row>
    <row r="41" spans="1:10" s="28" customFormat="1" ht="13.5">
      <c r="A41" s="30">
        <v>6</v>
      </c>
      <c r="B41" s="30"/>
      <c r="C41" s="59" t="s">
        <v>124</v>
      </c>
      <c r="D41" s="30" t="s">
        <v>22</v>
      </c>
      <c r="E41" s="133">
        <v>1.86</v>
      </c>
      <c r="F41" s="133">
        <v>2.15</v>
      </c>
      <c r="G41" s="133">
        <v>2.43</v>
      </c>
      <c r="H41" s="133">
        <v>0.36</v>
      </c>
      <c r="I41" s="133">
        <v>12.6</v>
      </c>
      <c r="J41" s="133">
        <v>95.3</v>
      </c>
    </row>
    <row r="42" spans="1:10" ht="13.5" customHeight="1">
      <c r="A42" s="30">
        <v>7</v>
      </c>
      <c r="B42" s="26"/>
      <c r="C42" s="59" t="s">
        <v>125</v>
      </c>
      <c r="D42" s="143" t="s">
        <v>230</v>
      </c>
      <c r="E42" s="144">
        <v>3.27</v>
      </c>
      <c r="F42" s="144">
        <v>2.7</v>
      </c>
      <c r="G42" s="144">
        <v>5.8</v>
      </c>
      <c r="H42" s="144">
        <v>0.72</v>
      </c>
      <c r="I42" s="144">
        <v>26.4</v>
      </c>
      <c r="J42" s="144">
        <v>190</v>
      </c>
    </row>
    <row r="43" spans="1:10" ht="13.5">
      <c r="A43" s="30"/>
      <c r="B43" s="30"/>
      <c r="C43" s="59"/>
      <c r="D43" s="145"/>
      <c r="E43" s="146">
        <f aca="true" t="shared" si="2" ref="E43:J43">SUM(E36:E42)</f>
        <v>27.06</v>
      </c>
      <c r="F43" s="146">
        <f t="shared" si="2"/>
        <v>60.84</v>
      </c>
      <c r="G43" s="146">
        <f t="shared" si="2"/>
        <v>34.4</v>
      </c>
      <c r="H43" s="146">
        <f t="shared" si="2"/>
        <v>34.33</v>
      </c>
      <c r="I43" s="146">
        <f t="shared" si="2"/>
        <v>121.91999999999999</v>
      </c>
      <c r="J43" s="146">
        <f t="shared" si="2"/>
        <v>1008.02</v>
      </c>
    </row>
    <row r="44" spans="1:11" ht="15.75" customHeight="1">
      <c r="A44" s="30"/>
      <c r="B44" s="104"/>
      <c r="C44" s="124" t="s">
        <v>150</v>
      </c>
      <c r="D44" s="30"/>
      <c r="E44" s="133"/>
      <c r="F44" s="130">
        <f>F43+F34</f>
        <v>135.72000000000003</v>
      </c>
      <c r="G44" s="130">
        <f>G43+G34</f>
        <v>63.54</v>
      </c>
      <c r="H44" s="130">
        <f>H43+H34</f>
        <v>73.32999999999998</v>
      </c>
      <c r="I44" s="130">
        <f>I43+I34</f>
        <v>220.98999999999998</v>
      </c>
      <c r="J44" s="130">
        <f>J43+J34</f>
        <v>1780.87</v>
      </c>
      <c r="K44" s="28"/>
    </row>
    <row r="45" spans="1:10" s="28" customFormat="1" ht="11.25" customHeight="1">
      <c r="A45" s="26"/>
      <c r="B45" s="26"/>
      <c r="C45" s="115" t="s">
        <v>208</v>
      </c>
      <c r="D45" s="26"/>
      <c r="E45" s="130"/>
      <c r="F45" s="130"/>
      <c r="G45" s="131"/>
      <c r="H45" s="130"/>
      <c r="I45" s="130"/>
      <c r="J45" s="130"/>
    </row>
    <row r="46" spans="1:10" s="28" customFormat="1" ht="11.25" customHeight="1">
      <c r="A46" s="26"/>
      <c r="B46" s="26"/>
      <c r="C46" s="18" t="s">
        <v>5</v>
      </c>
      <c r="D46" s="26"/>
      <c r="E46" s="130"/>
      <c r="F46" s="130"/>
      <c r="G46" s="131"/>
      <c r="H46" s="130"/>
      <c r="I46" s="130"/>
      <c r="J46" s="130"/>
    </row>
    <row r="47" spans="1:11" ht="16.5" customHeight="1">
      <c r="A47" s="30">
        <v>1</v>
      </c>
      <c r="B47" s="30"/>
      <c r="C47" s="132" t="s">
        <v>184</v>
      </c>
      <c r="D47" s="30">
        <v>100</v>
      </c>
      <c r="E47" s="133">
        <v>16.68</v>
      </c>
      <c r="F47" s="133">
        <v>10.58</v>
      </c>
      <c r="G47" s="133">
        <v>0.93</v>
      </c>
      <c r="H47" s="133">
        <v>0</v>
      </c>
      <c r="I47" s="133">
        <v>10.04</v>
      </c>
      <c r="J47" s="133">
        <v>43.92</v>
      </c>
      <c r="K47" s="28"/>
    </row>
    <row r="48" spans="1:10" ht="13.5" customHeight="1">
      <c r="A48" s="26">
        <v>2</v>
      </c>
      <c r="B48" s="26"/>
      <c r="C48" s="76" t="s">
        <v>146</v>
      </c>
      <c r="D48" s="26">
        <v>25</v>
      </c>
      <c r="E48" s="133">
        <v>12.17</v>
      </c>
      <c r="F48" s="133">
        <v>17.89</v>
      </c>
      <c r="G48" s="147">
        <v>6.5</v>
      </c>
      <c r="H48" s="133">
        <v>6.75</v>
      </c>
      <c r="I48" s="133">
        <v>0</v>
      </c>
      <c r="J48" s="133">
        <v>86.75</v>
      </c>
    </row>
    <row r="49" spans="1:11" ht="15" customHeight="1">
      <c r="A49" s="30">
        <v>3</v>
      </c>
      <c r="B49" s="30" t="s">
        <v>172</v>
      </c>
      <c r="C49" s="132" t="s">
        <v>123</v>
      </c>
      <c r="D49" s="141" t="s">
        <v>126</v>
      </c>
      <c r="E49" s="133">
        <v>10.17</v>
      </c>
      <c r="F49" s="133">
        <v>12.04</v>
      </c>
      <c r="G49" s="147">
        <v>6.41</v>
      </c>
      <c r="H49" s="133">
        <v>8.04</v>
      </c>
      <c r="I49" s="133">
        <v>35.7</v>
      </c>
      <c r="J49" s="133">
        <v>241.3</v>
      </c>
      <c r="K49" s="28"/>
    </row>
    <row r="50" spans="1:10" s="28" customFormat="1" ht="27">
      <c r="A50" s="26">
        <v>4</v>
      </c>
      <c r="B50" s="30" t="s">
        <v>155</v>
      </c>
      <c r="C50" s="149" t="s">
        <v>224</v>
      </c>
      <c r="D50" s="26" t="s">
        <v>225</v>
      </c>
      <c r="E50" s="133">
        <v>12.17</v>
      </c>
      <c r="F50" s="133">
        <v>12.97</v>
      </c>
      <c r="G50" s="150">
        <v>3.98</v>
      </c>
      <c r="H50" s="142">
        <v>3.67</v>
      </c>
      <c r="I50" s="142">
        <v>20.28</v>
      </c>
      <c r="J50" s="142">
        <v>120</v>
      </c>
    </row>
    <row r="51" spans="1:10" ht="17.25" customHeight="1">
      <c r="A51" s="30">
        <v>5</v>
      </c>
      <c r="B51" s="30"/>
      <c r="C51" s="59" t="s">
        <v>124</v>
      </c>
      <c r="D51" s="30" t="s">
        <v>22</v>
      </c>
      <c r="E51" s="133">
        <v>1.86</v>
      </c>
      <c r="F51" s="133">
        <v>2.15</v>
      </c>
      <c r="G51" s="133">
        <v>2.63</v>
      </c>
      <c r="H51" s="133">
        <v>0.18</v>
      </c>
      <c r="I51" s="133">
        <v>18.3</v>
      </c>
      <c r="J51" s="133">
        <f>I51*4+H51*9+G51*4</f>
        <v>85.34</v>
      </c>
    </row>
    <row r="52" spans="1:11" ht="15.75" customHeight="1">
      <c r="A52" s="30"/>
      <c r="B52" s="26"/>
      <c r="C52" s="137"/>
      <c r="D52" s="26"/>
      <c r="E52" s="138"/>
      <c r="F52" s="139">
        <f>SUM(F47:F51)</f>
        <v>55.629999999999995</v>
      </c>
      <c r="G52" s="139">
        <f>SUM(G47:G51)</f>
        <v>20.45</v>
      </c>
      <c r="H52" s="139">
        <f>SUM(H47:H51)</f>
        <v>18.64</v>
      </c>
      <c r="I52" s="139">
        <f>SUM(I47:I51)</f>
        <v>84.32000000000001</v>
      </c>
      <c r="J52" s="139">
        <f>SUM(J47:J51)</f>
        <v>577.3100000000001</v>
      </c>
      <c r="K52" s="28"/>
    </row>
    <row r="53" spans="1:10" ht="13.5">
      <c r="A53" s="30"/>
      <c r="B53" s="30"/>
      <c r="C53" s="96" t="s">
        <v>11</v>
      </c>
      <c r="D53" s="30"/>
      <c r="E53" s="133"/>
      <c r="F53" s="133"/>
      <c r="G53" s="133"/>
      <c r="H53" s="133"/>
      <c r="I53" s="133"/>
      <c r="J53" s="133"/>
    </row>
    <row r="54" spans="1:11" s="14" customFormat="1" ht="12.75" customHeight="1">
      <c r="A54" s="26">
        <v>1</v>
      </c>
      <c r="B54" s="169"/>
      <c r="C54" s="137" t="s">
        <v>25</v>
      </c>
      <c r="D54" s="30">
        <v>75</v>
      </c>
      <c r="E54" s="20"/>
      <c r="F54" s="133">
        <v>7.01</v>
      </c>
      <c r="G54" s="133">
        <v>0.42</v>
      </c>
      <c r="H54" s="133">
        <v>0</v>
      </c>
      <c r="I54" s="133">
        <v>35.7</v>
      </c>
      <c r="J54" s="133">
        <v>161.5</v>
      </c>
      <c r="K54" s="13"/>
    </row>
    <row r="55" spans="1:11" s="14" customFormat="1" ht="30" customHeight="1">
      <c r="A55" s="26">
        <v>2</v>
      </c>
      <c r="B55" s="169" t="s">
        <v>176</v>
      </c>
      <c r="C55" s="170" t="s">
        <v>226</v>
      </c>
      <c r="D55" s="30" t="s">
        <v>46</v>
      </c>
      <c r="E55" s="20"/>
      <c r="F55" s="133">
        <v>19.92</v>
      </c>
      <c r="G55" s="133">
        <v>7.16</v>
      </c>
      <c r="H55" s="133">
        <v>8.03</v>
      </c>
      <c r="I55" s="133">
        <v>17.1</v>
      </c>
      <c r="J55" s="133">
        <v>169.3</v>
      </c>
      <c r="K55" s="13"/>
    </row>
    <row r="56" spans="1:11" ht="16.5" customHeight="1">
      <c r="A56" s="26">
        <v>3</v>
      </c>
      <c r="B56" s="188" t="s">
        <v>200</v>
      </c>
      <c r="C56" s="132" t="s">
        <v>201</v>
      </c>
      <c r="D56" s="26" t="s">
        <v>170</v>
      </c>
      <c r="E56" s="133">
        <v>11.83</v>
      </c>
      <c r="F56" s="133">
        <v>45.06</v>
      </c>
      <c r="G56" s="133">
        <v>19.55</v>
      </c>
      <c r="H56" s="133">
        <v>12.6</v>
      </c>
      <c r="I56" s="133">
        <v>2.73</v>
      </c>
      <c r="J56" s="133">
        <v>203.4</v>
      </c>
      <c r="K56" s="28"/>
    </row>
    <row r="57" spans="1:11" ht="16.5" customHeight="1">
      <c r="A57" s="26">
        <v>4</v>
      </c>
      <c r="B57" s="26" t="s">
        <v>202</v>
      </c>
      <c r="C57" s="132" t="s">
        <v>26</v>
      </c>
      <c r="D57" s="187" t="s">
        <v>41</v>
      </c>
      <c r="E57" s="133">
        <v>14.36</v>
      </c>
      <c r="F57" s="133">
        <v>10.65</v>
      </c>
      <c r="G57" s="147">
        <v>3</v>
      </c>
      <c r="H57" s="133">
        <v>4.8</v>
      </c>
      <c r="I57" s="133">
        <v>20.4</v>
      </c>
      <c r="J57" s="133">
        <v>140</v>
      </c>
      <c r="K57" s="28"/>
    </row>
    <row r="58" spans="1:10" ht="13.5">
      <c r="A58" s="30">
        <v>4</v>
      </c>
      <c r="B58" s="104" t="s">
        <v>157</v>
      </c>
      <c r="C58" s="82" t="s">
        <v>148</v>
      </c>
      <c r="D58" s="30">
        <v>200</v>
      </c>
      <c r="E58" s="133">
        <v>2.22</v>
      </c>
      <c r="F58" s="133">
        <v>2.73</v>
      </c>
      <c r="G58" s="147">
        <v>0.6</v>
      </c>
      <c r="H58" s="133">
        <v>0</v>
      </c>
      <c r="I58" s="133">
        <v>26.6</v>
      </c>
      <c r="J58" s="133">
        <v>109</v>
      </c>
    </row>
    <row r="59" spans="1:10" ht="18" customHeight="1">
      <c r="A59" s="30">
        <v>5</v>
      </c>
      <c r="B59" s="30"/>
      <c r="C59" s="59" t="s">
        <v>124</v>
      </c>
      <c r="D59" s="30" t="s">
        <v>22</v>
      </c>
      <c r="E59" s="133">
        <v>1.86</v>
      </c>
      <c r="F59" s="133">
        <v>2.15</v>
      </c>
      <c r="G59" s="133">
        <v>2.43</v>
      </c>
      <c r="H59" s="133">
        <v>0.36</v>
      </c>
      <c r="I59" s="133">
        <v>12.6</v>
      </c>
      <c r="J59" s="133">
        <v>95.3</v>
      </c>
    </row>
    <row r="60" spans="1:10" ht="16.5" customHeight="1">
      <c r="A60" s="30">
        <v>6</v>
      </c>
      <c r="B60" s="26"/>
      <c r="C60" s="59" t="s">
        <v>125</v>
      </c>
      <c r="D60" s="143" t="s">
        <v>230</v>
      </c>
      <c r="E60" s="144">
        <v>3.27</v>
      </c>
      <c r="F60" s="144">
        <v>2.7</v>
      </c>
      <c r="G60" s="144">
        <v>5.8</v>
      </c>
      <c r="H60" s="144">
        <v>0.72</v>
      </c>
      <c r="I60" s="144">
        <v>26.4</v>
      </c>
      <c r="J60" s="144">
        <v>190</v>
      </c>
    </row>
    <row r="61" spans="1:10" ht="14.25" customHeight="1">
      <c r="A61" s="30"/>
      <c r="B61" s="30"/>
      <c r="C61" s="132"/>
      <c r="D61" s="30"/>
      <c r="E61" s="130">
        <f aca="true" t="shared" si="3" ref="E61:J61">SUM(E54:E60)</f>
        <v>33.54</v>
      </c>
      <c r="F61" s="130">
        <f t="shared" si="3"/>
        <v>90.22000000000003</v>
      </c>
      <c r="G61" s="130">
        <f t="shared" si="3"/>
        <v>38.96</v>
      </c>
      <c r="H61" s="130">
        <f t="shared" si="3"/>
        <v>26.509999999999998</v>
      </c>
      <c r="I61" s="130">
        <f t="shared" si="3"/>
        <v>141.53</v>
      </c>
      <c r="J61" s="130">
        <f t="shared" si="3"/>
        <v>1068.5</v>
      </c>
    </row>
    <row r="62" spans="1:11" ht="15.75" customHeight="1">
      <c r="A62" s="30"/>
      <c r="B62" s="104"/>
      <c r="C62" s="124" t="s">
        <v>150</v>
      </c>
      <c r="D62" s="30"/>
      <c r="E62" s="133"/>
      <c r="F62" s="130">
        <f>F61+F52</f>
        <v>145.85000000000002</v>
      </c>
      <c r="G62" s="130">
        <f>G61+G52</f>
        <v>59.41</v>
      </c>
      <c r="H62" s="130">
        <f>H61+H52</f>
        <v>45.15</v>
      </c>
      <c r="I62" s="130">
        <f>I61+I52</f>
        <v>225.85000000000002</v>
      </c>
      <c r="J62" s="130">
        <f>J61+J52</f>
        <v>1645.81</v>
      </c>
      <c r="K62" s="28"/>
    </row>
    <row r="63" spans="1:10" s="28" customFormat="1" ht="15" customHeight="1">
      <c r="A63" s="26"/>
      <c r="B63" s="26"/>
      <c r="C63" s="115" t="s">
        <v>209</v>
      </c>
      <c r="D63" s="26"/>
      <c r="E63" s="130"/>
      <c r="F63" s="130"/>
      <c r="G63" s="131"/>
      <c r="H63" s="130"/>
      <c r="I63" s="130"/>
      <c r="J63" s="130"/>
    </row>
    <row r="64" spans="1:10" s="28" customFormat="1" ht="15" customHeight="1">
      <c r="A64" s="26"/>
      <c r="B64" s="26"/>
      <c r="C64" s="18" t="s">
        <v>5</v>
      </c>
      <c r="D64" s="26"/>
      <c r="E64" s="130"/>
      <c r="F64" s="130"/>
      <c r="G64" s="131"/>
      <c r="H64" s="130"/>
      <c r="I64" s="130"/>
      <c r="J64" s="130"/>
    </row>
    <row r="65" spans="1:10" ht="13.5" customHeight="1">
      <c r="A65" s="30">
        <v>1</v>
      </c>
      <c r="B65" s="148"/>
      <c r="C65" s="137" t="s">
        <v>171</v>
      </c>
      <c r="D65" s="26">
        <v>170</v>
      </c>
      <c r="E65" s="133">
        <v>11.62</v>
      </c>
      <c r="F65" s="133">
        <v>16.78</v>
      </c>
      <c r="G65" s="147">
        <v>2.41</v>
      </c>
      <c r="H65" s="133">
        <v>0</v>
      </c>
      <c r="I65" s="133">
        <v>33.72</v>
      </c>
      <c r="J65" s="133">
        <v>152.53</v>
      </c>
    </row>
    <row r="66" spans="1:10" ht="16.5" customHeight="1">
      <c r="A66" s="26">
        <v>2</v>
      </c>
      <c r="B66" s="30" t="s">
        <v>177</v>
      </c>
      <c r="C66" s="137" t="s">
        <v>178</v>
      </c>
      <c r="D66" s="26" t="s">
        <v>126</v>
      </c>
      <c r="E66" s="133">
        <v>20.73</v>
      </c>
      <c r="F66" s="133">
        <v>35.55</v>
      </c>
      <c r="G66" s="147">
        <v>15.03</v>
      </c>
      <c r="H66" s="133">
        <v>29.17</v>
      </c>
      <c r="I66" s="133">
        <v>2.85</v>
      </c>
      <c r="J66" s="133">
        <v>298.5</v>
      </c>
    </row>
    <row r="67" spans="1:10" ht="13.5" customHeight="1">
      <c r="A67" s="26">
        <v>3</v>
      </c>
      <c r="B67" s="173" t="s">
        <v>155</v>
      </c>
      <c r="C67" s="174" t="s">
        <v>185</v>
      </c>
      <c r="D67" s="27" t="s">
        <v>186</v>
      </c>
      <c r="E67" s="39">
        <v>21.93</v>
      </c>
      <c r="F67" s="138">
        <v>24.24</v>
      </c>
      <c r="G67" s="142">
        <v>1.48</v>
      </c>
      <c r="H67" s="150">
        <v>7.8</v>
      </c>
      <c r="I67" s="142">
        <v>18.98</v>
      </c>
      <c r="J67" s="142">
        <v>152.9</v>
      </c>
    </row>
    <row r="68" spans="1:11" ht="15.75" customHeight="1">
      <c r="A68" s="30">
        <v>4</v>
      </c>
      <c r="B68" s="30"/>
      <c r="C68" s="59" t="s">
        <v>124</v>
      </c>
      <c r="D68" s="30" t="s">
        <v>22</v>
      </c>
      <c r="E68" s="133">
        <v>1.86</v>
      </c>
      <c r="F68" s="133">
        <v>2.15</v>
      </c>
      <c r="G68" s="133">
        <v>1.74</v>
      </c>
      <c r="H68" s="133">
        <v>0.6</v>
      </c>
      <c r="I68" s="133">
        <v>15</v>
      </c>
      <c r="J68" s="133">
        <v>81</v>
      </c>
      <c r="K68" s="28"/>
    </row>
    <row r="69" spans="1:11" s="14" customFormat="1" ht="12.75" customHeight="1">
      <c r="A69" s="26"/>
      <c r="B69" s="175"/>
      <c r="C69" s="175"/>
      <c r="D69" s="176"/>
      <c r="E69" s="121"/>
      <c r="F69" s="139">
        <f>SUM(F65:F68)</f>
        <v>78.72</v>
      </c>
      <c r="G69" s="139">
        <f>SUM(G65:G68)</f>
        <v>20.659999999999997</v>
      </c>
      <c r="H69" s="139">
        <f>SUM(H65:H68)</f>
        <v>37.57</v>
      </c>
      <c r="I69" s="139">
        <f>SUM(I65:I68)</f>
        <v>70.55</v>
      </c>
      <c r="J69" s="139">
        <f>SUM(J65:J68)</f>
        <v>684.93</v>
      </c>
      <c r="K69" s="13"/>
    </row>
    <row r="70" spans="1:10" ht="14.25" customHeight="1">
      <c r="A70" s="30"/>
      <c r="B70" s="30"/>
      <c r="C70" s="96" t="s">
        <v>11</v>
      </c>
      <c r="D70" s="30"/>
      <c r="E70" s="133"/>
      <c r="F70" s="133"/>
      <c r="G70" s="147"/>
      <c r="H70" s="133"/>
      <c r="I70" s="133"/>
      <c r="J70" s="133"/>
    </row>
    <row r="71" spans="1:11" s="14" customFormat="1" ht="12.75" customHeight="1">
      <c r="A71" s="26">
        <v>1</v>
      </c>
      <c r="B71" s="171" t="s">
        <v>181</v>
      </c>
      <c r="C71" s="149" t="s">
        <v>19</v>
      </c>
      <c r="D71" s="30">
        <v>75</v>
      </c>
      <c r="E71" s="133">
        <v>19.21</v>
      </c>
      <c r="F71" s="133">
        <v>7.36</v>
      </c>
      <c r="G71" s="147">
        <v>0.67</v>
      </c>
      <c r="H71" s="133">
        <v>5.32</v>
      </c>
      <c r="I71" s="133">
        <v>2.92</v>
      </c>
      <c r="J71" s="133">
        <v>63.75</v>
      </c>
      <c r="K71" s="13"/>
    </row>
    <row r="72" spans="1:10" ht="40.5">
      <c r="A72" s="30">
        <v>2</v>
      </c>
      <c r="B72" s="134" t="s">
        <v>179</v>
      </c>
      <c r="C72" s="149" t="s">
        <v>231</v>
      </c>
      <c r="D72" s="30" t="s">
        <v>232</v>
      </c>
      <c r="E72" s="133">
        <v>19.21</v>
      </c>
      <c r="F72" s="133">
        <v>11.43</v>
      </c>
      <c r="G72" s="147">
        <v>7.27</v>
      </c>
      <c r="H72" s="133">
        <v>7.7</v>
      </c>
      <c r="I72" s="133">
        <v>10</v>
      </c>
      <c r="J72" s="133">
        <v>139.6</v>
      </c>
    </row>
    <row r="73" spans="1:10" ht="15" customHeight="1">
      <c r="A73" s="30">
        <v>3</v>
      </c>
      <c r="B73" s="2" t="s">
        <v>194</v>
      </c>
      <c r="C73" s="132" t="s">
        <v>195</v>
      </c>
      <c r="D73" s="30" t="s">
        <v>35</v>
      </c>
      <c r="E73" s="133">
        <v>38.36</v>
      </c>
      <c r="F73" s="133">
        <v>42.69</v>
      </c>
      <c r="G73" s="135">
        <v>13.9</v>
      </c>
      <c r="H73" s="136">
        <v>6.5</v>
      </c>
      <c r="I73" s="136">
        <v>4</v>
      </c>
      <c r="J73" s="136">
        <v>132</v>
      </c>
    </row>
    <row r="74" spans="1:10" s="28" customFormat="1" ht="16.5" customHeight="1">
      <c r="A74" s="26">
        <v>4</v>
      </c>
      <c r="B74" s="30" t="s">
        <v>151</v>
      </c>
      <c r="C74" s="149" t="s">
        <v>77</v>
      </c>
      <c r="D74" s="30">
        <v>150</v>
      </c>
      <c r="E74" s="133"/>
      <c r="F74" s="133">
        <v>4.21</v>
      </c>
      <c r="G74" s="133">
        <v>3.95</v>
      </c>
      <c r="H74" s="133">
        <v>3.95</v>
      </c>
      <c r="I74" s="133">
        <v>24.24</v>
      </c>
      <c r="J74" s="133">
        <v>148.3</v>
      </c>
    </row>
    <row r="75" spans="1:10" ht="13.5">
      <c r="A75" s="30">
        <v>5</v>
      </c>
      <c r="B75" s="104"/>
      <c r="C75" s="82" t="s">
        <v>240</v>
      </c>
      <c r="D75" s="30" t="s">
        <v>218</v>
      </c>
      <c r="E75" s="133">
        <v>2.22</v>
      </c>
      <c r="F75" s="133">
        <v>14.53</v>
      </c>
      <c r="G75" s="147">
        <v>3.38</v>
      </c>
      <c r="H75" s="133">
        <v>4.76</v>
      </c>
      <c r="I75" s="133">
        <v>46.86</v>
      </c>
      <c r="J75" s="133">
        <v>243.8</v>
      </c>
    </row>
    <row r="76" spans="1:10" ht="18" customHeight="1">
      <c r="A76" s="30">
        <v>6</v>
      </c>
      <c r="B76" s="30"/>
      <c r="C76" s="59" t="s">
        <v>124</v>
      </c>
      <c r="D76" s="30" t="s">
        <v>22</v>
      </c>
      <c r="E76" s="133">
        <v>1.86</v>
      </c>
      <c r="F76" s="133">
        <v>2.15</v>
      </c>
      <c r="G76" s="133">
        <v>2.43</v>
      </c>
      <c r="H76" s="133">
        <v>0.36</v>
      </c>
      <c r="I76" s="133">
        <v>12.6</v>
      </c>
      <c r="J76" s="133">
        <v>95.3</v>
      </c>
    </row>
    <row r="77" spans="1:10" ht="16.5" customHeight="1">
      <c r="A77" s="30">
        <v>7</v>
      </c>
      <c r="B77" s="26"/>
      <c r="C77" s="59" t="s">
        <v>125</v>
      </c>
      <c r="D77" s="143" t="s">
        <v>230</v>
      </c>
      <c r="E77" s="144">
        <v>3.27</v>
      </c>
      <c r="F77" s="144">
        <v>2.7</v>
      </c>
      <c r="G77" s="144">
        <v>5.8</v>
      </c>
      <c r="H77" s="144">
        <v>0.72</v>
      </c>
      <c r="I77" s="144">
        <v>26.4</v>
      </c>
      <c r="J77" s="144">
        <v>190</v>
      </c>
    </row>
    <row r="78" spans="1:10" ht="14.25" customHeight="1">
      <c r="A78" s="30"/>
      <c r="B78" s="30"/>
      <c r="C78" s="132"/>
      <c r="D78" s="30"/>
      <c r="E78" s="130">
        <f>SUM(E72:E77)</f>
        <v>64.92</v>
      </c>
      <c r="F78" s="130">
        <f>SUM(F71:F77)</f>
        <v>85.07000000000001</v>
      </c>
      <c r="G78" s="130">
        <f>SUM(G71:G77)</f>
        <v>37.4</v>
      </c>
      <c r="H78" s="130">
        <f>SUM(H71:H77)</f>
        <v>29.309999999999995</v>
      </c>
      <c r="I78" s="130">
        <f>SUM(I71:I77)</f>
        <v>127.01999999999998</v>
      </c>
      <c r="J78" s="130">
        <f>SUM(J71:J77)</f>
        <v>1012.75</v>
      </c>
    </row>
    <row r="79" spans="1:11" ht="15.75" customHeight="1">
      <c r="A79" s="30"/>
      <c r="B79" s="104"/>
      <c r="C79" s="124" t="s">
        <v>150</v>
      </c>
      <c r="D79" s="30"/>
      <c r="E79" s="133"/>
      <c r="F79" s="130">
        <f>F78+F69</f>
        <v>163.79000000000002</v>
      </c>
      <c r="G79" s="130">
        <f>G78+G69</f>
        <v>58.059999999999995</v>
      </c>
      <c r="H79" s="130">
        <f>H78+H69</f>
        <v>66.88</v>
      </c>
      <c r="I79" s="130">
        <f>I78+I69</f>
        <v>197.57</v>
      </c>
      <c r="J79" s="130">
        <f>J78+J69</f>
        <v>1697.6799999999998</v>
      </c>
      <c r="K79" s="28"/>
    </row>
    <row r="80" spans="1:10" ht="12.75" customHeight="1">
      <c r="A80" s="38"/>
      <c r="B80" s="166"/>
      <c r="C80" s="115" t="s">
        <v>210</v>
      </c>
      <c r="D80" s="166"/>
      <c r="E80" s="179"/>
      <c r="F80" s="179"/>
      <c r="G80" s="179"/>
      <c r="H80" s="179"/>
      <c r="I80" s="179"/>
      <c r="J80" s="179"/>
    </row>
    <row r="81" spans="1:10" ht="12.75" customHeight="1">
      <c r="A81" s="38"/>
      <c r="B81" s="166"/>
      <c r="C81" s="18" t="s">
        <v>5</v>
      </c>
      <c r="D81" s="166"/>
      <c r="E81" s="179"/>
      <c r="F81" s="179"/>
      <c r="G81" s="180"/>
      <c r="H81" s="179"/>
      <c r="I81" s="179"/>
      <c r="J81" s="179"/>
    </row>
    <row r="82" spans="1:10" ht="13.5" customHeight="1">
      <c r="A82" s="30">
        <v>1</v>
      </c>
      <c r="B82" s="166"/>
      <c r="C82" s="20" t="s">
        <v>149</v>
      </c>
      <c r="D82" s="17">
        <v>130</v>
      </c>
      <c r="E82" s="133">
        <v>10.07</v>
      </c>
      <c r="F82" s="133">
        <v>9.07</v>
      </c>
      <c r="G82" s="9">
        <v>0.52</v>
      </c>
      <c r="H82" s="9">
        <v>0</v>
      </c>
      <c r="I82" s="9">
        <v>12.74</v>
      </c>
      <c r="J82" s="9">
        <v>57.2</v>
      </c>
    </row>
    <row r="83" spans="1:10" ht="25.5" customHeight="1">
      <c r="A83" s="30">
        <v>2</v>
      </c>
      <c r="B83" s="166" t="s">
        <v>190</v>
      </c>
      <c r="C83" s="181" t="s">
        <v>191</v>
      </c>
      <c r="D83" s="26" t="s">
        <v>170</v>
      </c>
      <c r="E83" s="133">
        <v>19.52</v>
      </c>
      <c r="F83" s="133">
        <v>26.31</v>
      </c>
      <c r="G83" s="133">
        <v>7.8</v>
      </c>
      <c r="H83" s="133">
        <v>23.55</v>
      </c>
      <c r="I83" s="133">
        <v>31.8</v>
      </c>
      <c r="J83" s="133">
        <v>378.09</v>
      </c>
    </row>
    <row r="84" spans="1:10" ht="14.25" customHeight="1">
      <c r="A84" s="30">
        <v>3</v>
      </c>
      <c r="B84" s="36" t="s">
        <v>167</v>
      </c>
      <c r="C84" s="71" t="s">
        <v>168</v>
      </c>
      <c r="D84" s="164" t="s">
        <v>41</v>
      </c>
      <c r="E84" s="142">
        <v>4.34</v>
      </c>
      <c r="F84" s="142">
        <v>5.41</v>
      </c>
      <c r="G84" s="9">
        <v>5.55</v>
      </c>
      <c r="H84" s="9">
        <v>5.12</v>
      </c>
      <c r="I84" s="9">
        <v>30.25</v>
      </c>
      <c r="J84" s="9">
        <v>189.3</v>
      </c>
    </row>
    <row r="85" spans="1:11" ht="27">
      <c r="A85" s="30">
        <v>4</v>
      </c>
      <c r="B85" s="30" t="s">
        <v>204</v>
      </c>
      <c r="C85" s="193" t="s">
        <v>234</v>
      </c>
      <c r="D85" s="26" t="s">
        <v>183</v>
      </c>
      <c r="E85" s="133"/>
      <c r="F85" s="133">
        <v>28.11</v>
      </c>
      <c r="G85" s="135">
        <v>4.56</v>
      </c>
      <c r="H85" s="136">
        <v>15.68</v>
      </c>
      <c r="I85" s="136">
        <v>49.48</v>
      </c>
      <c r="J85" s="136">
        <v>357.36</v>
      </c>
      <c r="K85" s="28"/>
    </row>
    <row r="86" spans="1:11" ht="13.5">
      <c r="A86" s="30">
        <v>5</v>
      </c>
      <c r="B86" s="36"/>
      <c r="C86" s="59" t="s">
        <v>124</v>
      </c>
      <c r="D86" s="101" t="s">
        <v>22</v>
      </c>
      <c r="E86" s="133">
        <v>1.86</v>
      </c>
      <c r="F86" s="133">
        <v>2.15</v>
      </c>
      <c r="G86" s="9">
        <v>2.63</v>
      </c>
      <c r="H86" s="9">
        <v>0.18</v>
      </c>
      <c r="I86" s="9">
        <v>18.3</v>
      </c>
      <c r="J86" s="9">
        <f>I86*4+H86*9+G86*4</f>
        <v>85.34</v>
      </c>
      <c r="K86" s="28"/>
    </row>
    <row r="87" spans="1:10" ht="14.25" customHeight="1">
      <c r="A87" s="30"/>
      <c r="B87" s="30"/>
      <c r="C87" s="132"/>
      <c r="D87" s="30"/>
      <c r="E87" s="130">
        <f aca="true" t="shared" si="4" ref="E87:J87">SUM(E82:E86)</f>
        <v>35.79</v>
      </c>
      <c r="F87" s="131">
        <f t="shared" si="4"/>
        <v>71.05</v>
      </c>
      <c r="G87" s="131">
        <f t="shared" si="4"/>
        <v>21.06</v>
      </c>
      <c r="H87" s="131">
        <f t="shared" si="4"/>
        <v>44.53</v>
      </c>
      <c r="I87" s="131">
        <f t="shared" si="4"/>
        <v>142.57</v>
      </c>
      <c r="J87" s="131">
        <f t="shared" si="4"/>
        <v>1067.29</v>
      </c>
    </row>
    <row r="88" spans="1:10" ht="11.25" customHeight="1">
      <c r="A88" s="30"/>
      <c r="B88" s="30"/>
      <c r="C88" s="182" t="s">
        <v>11</v>
      </c>
      <c r="D88" s="30"/>
      <c r="E88" s="133"/>
      <c r="F88" s="133"/>
      <c r="G88" s="147"/>
      <c r="H88" s="133"/>
      <c r="I88" s="133"/>
      <c r="J88" s="133"/>
    </row>
    <row r="89" spans="1:11" ht="17.25" customHeight="1">
      <c r="A89" s="30">
        <v>1</v>
      </c>
      <c r="B89" s="183" t="s">
        <v>227</v>
      </c>
      <c r="C89" s="149" t="s">
        <v>228</v>
      </c>
      <c r="D89" s="30">
        <v>75</v>
      </c>
      <c r="E89" s="133">
        <v>5.2</v>
      </c>
      <c r="F89" s="133">
        <v>14.7</v>
      </c>
      <c r="G89" s="147">
        <v>1.87</v>
      </c>
      <c r="H89" s="133">
        <v>3.37</v>
      </c>
      <c r="I89" s="133">
        <v>1.87</v>
      </c>
      <c r="J89" s="133">
        <v>48.75</v>
      </c>
      <c r="K89" s="28"/>
    </row>
    <row r="90" spans="1:11" ht="27.75" customHeight="1">
      <c r="A90" s="30">
        <v>2</v>
      </c>
      <c r="B90" s="134" t="s">
        <v>193</v>
      </c>
      <c r="C90" s="82" t="s">
        <v>229</v>
      </c>
      <c r="D90" s="30" t="s">
        <v>180</v>
      </c>
      <c r="E90" s="133">
        <v>16</v>
      </c>
      <c r="F90" s="133">
        <v>19.22</v>
      </c>
      <c r="G90" s="133">
        <v>5.89</v>
      </c>
      <c r="H90" s="133">
        <v>9.95</v>
      </c>
      <c r="I90" s="133">
        <v>13.56</v>
      </c>
      <c r="J90" s="133">
        <v>167.35</v>
      </c>
      <c r="K90" s="184"/>
    </row>
    <row r="91" spans="1:10" s="28" customFormat="1" ht="26.25" customHeight="1">
      <c r="A91" s="26">
        <v>3</v>
      </c>
      <c r="B91" s="172" t="s">
        <v>233</v>
      </c>
      <c r="C91" s="140" t="s">
        <v>97</v>
      </c>
      <c r="D91" s="30" t="s">
        <v>35</v>
      </c>
      <c r="E91" s="133">
        <v>50.34</v>
      </c>
      <c r="F91" s="133">
        <v>21.24</v>
      </c>
      <c r="G91" s="133">
        <v>16</v>
      </c>
      <c r="H91" s="133">
        <v>4</v>
      </c>
      <c r="I91" s="133">
        <v>3</v>
      </c>
      <c r="J91" s="133">
        <v>125</v>
      </c>
    </row>
    <row r="92" spans="1:10" ht="15" customHeight="1">
      <c r="A92" s="30">
        <v>4</v>
      </c>
      <c r="B92" s="30" t="s">
        <v>196</v>
      </c>
      <c r="C92" s="185" t="s">
        <v>197</v>
      </c>
      <c r="D92" s="148">
        <v>150</v>
      </c>
      <c r="E92" s="151">
        <v>4.49</v>
      </c>
      <c r="F92" s="151">
        <v>9.18</v>
      </c>
      <c r="G92" s="135">
        <v>8.86</v>
      </c>
      <c r="H92" s="136">
        <v>6</v>
      </c>
      <c r="I92" s="136">
        <v>39.81</v>
      </c>
      <c r="J92" s="136">
        <v>248</v>
      </c>
    </row>
    <row r="93" spans="1:10" ht="16.5" customHeight="1">
      <c r="A93" s="30">
        <v>5</v>
      </c>
      <c r="B93" s="26" t="s">
        <v>169</v>
      </c>
      <c r="C93" s="137" t="s">
        <v>139</v>
      </c>
      <c r="D93" s="26">
        <v>200</v>
      </c>
      <c r="E93" s="133"/>
      <c r="F93" s="133">
        <v>4.54</v>
      </c>
      <c r="G93" s="147">
        <v>1.2</v>
      </c>
      <c r="H93" s="133">
        <v>0</v>
      </c>
      <c r="I93" s="133">
        <v>31.6</v>
      </c>
      <c r="J93" s="133">
        <v>126</v>
      </c>
    </row>
    <row r="94" spans="1:10" ht="14.25" customHeight="1">
      <c r="A94" s="30">
        <v>6</v>
      </c>
      <c r="B94" s="30"/>
      <c r="C94" s="59" t="s">
        <v>124</v>
      </c>
      <c r="D94" s="30" t="s">
        <v>22</v>
      </c>
      <c r="E94" s="133">
        <v>1.86</v>
      </c>
      <c r="F94" s="133">
        <v>2.15</v>
      </c>
      <c r="G94" s="133">
        <v>2.43</v>
      </c>
      <c r="H94" s="133">
        <v>0.36</v>
      </c>
      <c r="I94" s="133">
        <v>12.6</v>
      </c>
      <c r="J94" s="133">
        <v>95.3</v>
      </c>
    </row>
    <row r="95" spans="1:10" ht="14.25" customHeight="1">
      <c r="A95" s="30">
        <v>7</v>
      </c>
      <c r="B95" s="30"/>
      <c r="C95" s="59" t="s">
        <v>125</v>
      </c>
      <c r="D95" s="143" t="s">
        <v>230</v>
      </c>
      <c r="E95" s="144">
        <v>3.27</v>
      </c>
      <c r="F95" s="144">
        <v>2.7</v>
      </c>
      <c r="G95" s="144">
        <v>5.8</v>
      </c>
      <c r="H95" s="144">
        <v>0.72</v>
      </c>
      <c r="I95" s="144">
        <v>26.4</v>
      </c>
      <c r="J95" s="144">
        <v>190</v>
      </c>
    </row>
    <row r="96" spans="1:10" ht="14.25" customHeight="1">
      <c r="A96" s="30"/>
      <c r="B96" s="30"/>
      <c r="C96" s="132"/>
      <c r="D96" s="30"/>
      <c r="E96" s="130">
        <f aca="true" t="shared" si="5" ref="E96:J96">SUM(E89:E95)</f>
        <v>81.16</v>
      </c>
      <c r="F96" s="130">
        <f t="shared" si="5"/>
        <v>73.73000000000002</v>
      </c>
      <c r="G96" s="130">
        <f t="shared" si="5"/>
        <v>42.05</v>
      </c>
      <c r="H96" s="130">
        <f t="shared" si="5"/>
        <v>24.4</v>
      </c>
      <c r="I96" s="130">
        <f t="shared" si="5"/>
        <v>128.84</v>
      </c>
      <c r="J96" s="130">
        <f t="shared" si="5"/>
        <v>1000.4</v>
      </c>
    </row>
    <row r="97" spans="1:10" ht="14.25" customHeight="1">
      <c r="A97" s="30"/>
      <c r="B97" s="30"/>
      <c r="C97" s="182" t="s">
        <v>150</v>
      </c>
      <c r="D97" s="30"/>
      <c r="E97" s="130" t="e">
        <f>E87+E96+#REF!</f>
        <v>#REF!</v>
      </c>
      <c r="F97" s="130">
        <f>F96+F87</f>
        <v>144.78000000000003</v>
      </c>
      <c r="G97" s="130">
        <f>G96+G87</f>
        <v>63.11</v>
      </c>
      <c r="H97" s="130">
        <f>H96+H87</f>
        <v>68.93</v>
      </c>
      <c r="I97" s="130">
        <f>I96+I87</f>
        <v>271.40999999999997</v>
      </c>
      <c r="J97" s="130">
        <f>J96+J87</f>
        <v>2067.69</v>
      </c>
    </row>
    <row r="98" spans="1:10" ht="13.5">
      <c r="A98" s="177"/>
      <c r="B98" s="177"/>
      <c r="C98" s="189"/>
      <c r="D98" s="177"/>
      <c r="E98" s="178"/>
      <c r="F98" s="178"/>
      <c r="G98" s="178"/>
      <c r="H98" s="178"/>
      <c r="I98" s="178"/>
      <c r="J98" s="178"/>
    </row>
    <row r="99" spans="1:11" s="14" customFormat="1" ht="12.75" customHeight="1">
      <c r="A99" s="117"/>
      <c r="B99" s="120"/>
      <c r="C99" s="120"/>
      <c r="D99" s="121"/>
      <c r="E99" s="121"/>
      <c r="F99"/>
      <c r="G99"/>
      <c r="H99"/>
      <c r="I99" s="126"/>
      <c r="J99" s="126"/>
      <c r="K99" s="13"/>
    </row>
    <row r="100" spans="1:10" ht="20.25" customHeight="1">
      <c r="A100" s="44"/>
      <c r="B100" s="17"/>
      <c r="C100" s="49"/>
      <c r="D100" s="19"/>
      <c r="E100" s="91" t="s">
        <v>4</v>
      </c>
      <c r="F100" s="91" t="s">
        <v>4</v>
      </c>
      <c r="G100" s="91" t="s">
        <v>111</v>
      </c>
      <c r="H100" s="91" t="s">
        <v>110</v>
      </c>
      <c r="I100" s="91" t="s">
        <v>109</v>
      </c>
      <c r="J100" s="91" t="s">
        <v>108</v>
      </c>
    </row>
    <row r="101" spans="1:10" s="28" customFormat="1" ht="12.75" customHeight="1">
      <c r="A101" s="152"/>
      <c r="B101" s="153"/>
      <c r="C101" s="154" t="s">
        <v>182</v>
      </c>
      <c r="D101" s="153"/>
      <c r="E101" s="155" t="e">
        <f>#REF!+#REF!+E13+#REF!+E44</f>
        <v>#REF!</v>
      </c>
      <c r="F101" s="155">
        <f>F27+F44+F62+F79+F97</f>
        <v>747.9200000000001</v>
      </c>
      <c r="G101" s="155">
        <f>G27-53+G44+G62+G79+G97</f>
        <v>241.95999999999998</v>
      </c>
      <c r="H101" s="155">
        <f>H27-45+H44+H62+H79+H97</f>
        <v>248.11999999999998</v>
      </c>
      <c r="I101" s="155">
        <f>I27-60+I44+I62+I79+I97</f>
        <v>1054.71</v>
      </c>
      <c r="J101" s="155">
        <f>J27-1252+J44+J62+J79+J97</f>
        <v>7430.43</v>
      </c>
    </row>
    <row r="102" spans="1:10" s="28" customFormat="1" ht="15.75" customHeight="1">
      <c r="A102" s="156"/>
      <c r="B102" s="9"/>
      <c r="C102" s="18" t="s">
        <v>159</v>
      </c>
      <c r="D102" s="9"/>
      <c r="E102" s="91" t="e">
        <f aca="true" t="shared" si="6" ref="E102:J102">E101/5</f>
        <v>#REF!</v>
      </c>
      <c r="F102" s="91">
        <f t="shared" si="6"/>
        <v>149.584</v>
      </c>
      <c r="G102" s="91">
        <f t="shared" si="6"/>
        <v>48.391999999999996</v>
      </c>
      <c r="H102" s="91">
        <f t="shared" si="6"/>
        <v>49.623999999999995</v>
      </c>
      <c r="I102" s="91">
        <f t="shared" si="6"/>
        <v>210.942</v>
      </c>
      <c r="J102" s="91">
        <f t="shared" si="6"/>
        <v>1486.086</v>
      </c>
    </row>
    <row r="103" spans="1:10" s="28" customFormat="1" ht="15" customHeight="1" hidden="1">
      <c r="A103" s="157"/>
      <c r="B103" s="9"/>
      <c r="C103" s="18" t="s">
        <v>160</v>
      </c>
      <c r="D103" s="9"/>
      <c r="E103" s="91"/>
      <c r="F103" s="91"/>
      <c r="G103" s="91">
        <v>1</v>
      </c>
      <c r="H103" s="91">
        <v>1</v>
      </c>
      <c r="I103" s="91">
        <v>4</v>
      </c>
      <c r="J103" s="91"/>
    </row>
    <row r="104" spans="1:10" s="28" customFormat="1" ht="2.25" customHeight="1">
      <c r="A104" s="113"/>
      <c r="B104" s="114"/>
      <c r="C104" s="158"/>
      <c r="D104" s="159"/>
      <c r="E104" s="160"/>
      <c r="F104" s="160"/>
      <c r="G104" s="160"/>
      <c r="H104" s="160"/>
      <c r="I104" s="160"/>
      <c r="J104" s="160"/>
    </row>
    <row r="105" spans="1:10" ht="16.5" customHeight="1">
      <c r="A105" s="8"/>
      <c r="B105" s="1"/>
      <c r="C105" s="161"/>
      <c r="D105" s="161"/>
      <c r="E105" s="161"/>
      <c r="F105" s="161"/>
      <c r="G105" s="161"/>
      <c r="H105" s="161"/>
      <c r="I105" s="162"/>
      <c r="J105" s="126"/>
    </row>
    <row r="106" spans="1:11" s="14" customFormat="1" ht="12.75" customHeight="1">
      <c r="A106" s="117"/>
      <c r="B106" s="120"/>
      <c r="C106" s="120"/>
      <c r="D106" s="121"/>
      <c r="E106" s="121"/>
      <c r="F106"/>
      <c r="G106"/>
      <c r="H106"/>
      <c r="I106" s="126"/>
      <c r="J106" s="126"/>
      <c r="K106" s="13"/>
    </row>
    <row r="107" spans="2:10" ht="12.75">
      <c r="B107" s="120" t="s">
        <v>147</v>
      </c>
      <c r="C107" s="127"/>
      <c r="D107" s="121"/>
      <c r="E107" s="121"/>
      <c r="F107" s="123" t="s">
        <v>113</v>
      </c>
      <c r="G107" s="123"/>
      <c r="H107" s="123"/>
      <c r="I107" s="126"/>
      <c r="J107" s="126"/>
    </row>
    <row r="108" spans="2:10" ht="12.75">
      <c r="B108" s="120" t="s">
        <v>161</v>
      </c>
      <c r="C108" s="127"/>
      <c r="D108" s="121"/>
      <c r="E108" s="121"/>
      <c r="F108" s="125" t="s">
        <v>152</v>
      </c>
      <c r="G108" s="123"/>
      <c r="H108" s="123"/>
      <c r="I108" s="126"/>
      <c r="J108" s="126"/>
    </row>
    <row r="109" spans="2:10" ht="12.75">
      <c r="B109" s="120"/>
      <c r="C109" s="120"/>
      <c r="D109" s="121"/>
      <c r="E109" s="121"/>
      <c r="F109" s="123"/>
      <c r="G109" s="123"/>
      <c r="H109" s="123"/>
      <c r="I109" s="126"/>
      <c r="J109" s="126"/>
    </row>
    <row r="110" spans="2:10" ht="12.75">
      <c r="B110" s="122" t="s">
        <v>162</v>
      </c>
      <c r="C110" s="128"/>
      <c r="D110" s="129"/>
      <c r="E110" s="121"/>
      <c r="F110" s="122"/>
      <c r="G110" s="122"/>
      <c r="H110" s="122"/>
      <c r="I110" s="126"/>
      <c r="J110" s="126"/>
    </row>
    <row r="111" spans="2:10" ht="12.75">
      <c r="B111" s="127" t="s">
        <v>206</v>
      </c>
      <c r="C111" s="121"/>
      <c r="D111" s="121"/>
      <c r="E111" s="121"/>
      <c r="F111" s="123" t="s">
        <v>115</v>
      </c>
      <c r="G111" s="122"/>
      <c r="H111" s="122"/>
      <c r="I111" s="126"/>
      <c r="J111" s="126"/>
    </row>
    <row r="112" spans="2:10" ht="12.75">
      <c r="B112" s="127"/>
      <c r="C112" s="121"/>
      <c r="D112" s="121"/>
      <c r="E112" s="121"/>
      <c r="F112" s="122"/>
      <c r="G112" s="122"/>
      <c r="I112" s="126"/>
      <c r="J112" s="126"/>
    </row>
    <row r="113" spans="2:10" ht="12.75">
      <c r="B113" s="120" t="s">
        <v>163</v>
      </c>
      <c r="C113" s="121"/>
      <c r="D113" s="121"/>
      <c r="E113" s="121"/>
      <c r="F113" s="125" t="s">
        <v>152</v>
      </c>
      <c r="G113" s="123"/>
      <c r="I113" s="126"/>
      <c r="J113" s="126"/>
    </row>
    <row r="114" spans="2:10" ht="25.5" customHeight="1">
      <c r="B114" s="128" t="s">
        <v>205</v>
      </c>
      <c r="C114" s="121"/>
      <c r="D114" s="121"/>
      <c r="E114" s="121"/>
      <c r="F114" s="121"/>
      <c r="I114" s="126"/>
      <c r="J114" s="126"/>
    </row>
    <row r="115" spans="2:10" ht="12.75">
      <c r="B115" s="120"/>
      <c r="C115" s="121"/>
      <c r="D115" s="121"/>
      <c r="E115" s="121"/>
      <c r="F115" s="121"/>
      <c r="G115" s="121"/>
      <c r="H115" s="126"/>
      <c r="I115" s="126"/>
      <c r="J115" s="126"/>
    </row>
    <row r="116" spans="3:9" ht="12.75">
      <c r="C116" s="120"/>
      <c r="D116" s="121"/>
      <c r="E116" s="121"/>
      <c r="F116" s="165"/>
      <c r="G116" s="121"/>
      <c r="H116" s="121"/>
      <c r="I116" s="121"/>
    </row>
    <row r="117" spans="3:9" ht="12.75">
      <c r="C117" s="120"/>
      <c r="D117" s="121"/>
      <c r="E117" s="121"/>
      <c r="F117" s="121"/>
      <c r="G117" s="121"/>
      <c r="H117" s="121"/>
      <c r="I117" s="121"/>
    </row>
    <row r="118" spans="3:9" ht="12.75">
      <c r="C118" s="120"/>
      <c r="D118" s="121"/>
      <c r="E118" s="121"/>
      <c r="F118" s="121"/>
      <c r="G118" s="121"/>
      <c r="H118" s="121"/>
      <c r="I118" s="121"/>
    </row>
    <row r="119" spans="3:9" ht="12.75">
      <c r="C119" s="120"/>
      <c r="D119" s="121"/>
      <c r="E119" s="121"/>
      <c r="F119" s="121"/>
      <c r="G119" s="121"/>
      <c r="H119" s="121"/>
      <c r="I119" s="121"/>
    </row>
    <row r="120" spans="3:9" ht="12.75">
      <c r="C120" s="120"/>
      <c r="D120" s="121"/>
      <c r="E120" s="121"/>
      <c r="F120" s="121"/>
      <c r="G120" s="121"/>
      <c r="H120" s="121"/>
      <c r="I120" s="121"/>
    </row>
    <row r="121" spans="3:9" ht="12.75">
      <c r="C121" s="122"/>
      <c r="D121" s="121"/>
      <c r="E121" s="121"/>
      <c r="F121" s="121"/>
      <c r="G121" s="121"/>
      <c r="H121" s="121"/>
      <c r="I121" s="121"/>
    </row>
    <row r="122" spans="3:9" ht="12.75">
      <c r="C122" s="120"/>
      <c r="D122" s="121"/>
      <c r="E122" s="121"/>
      <c r="F122" s="121"/>
      <c r="G122" s="121"/>
      <c r="H122" s="121"/>
      <c r="I122" s="121"/>
    </row>
    <row r="123" spans="3:9" ht="12.75">
      <c r="C123" s="120"/>
      <c r="D123" s="121"/>
      <c r="E123" s="121"/>
      <c r="F123" s="121"/>
      <c r="G123" s="121"/>
      <c r="H123" s="121"/>
      <c r="I123" s="121"/>
    </row>
    <row r="124" spans="3:9" ht="12.75">
      <c r="C124" s="120"/>
      <c r="D124" s="121"/>
      <c r="E124" s="121"/>
      <c r="F124" s="121"/>
      <c r="G124" s="121"/>
      <c r="H124" s="121"/>
      <c r="I124" s="121"/>
    </row>
    <row r="125" spans="3:9" ht="12.75">
      <c r="C125" s="120"/>
      <c r="D125" s="121"/>
      <c r="E125" s="121"/>
      <c r="F125" s="121"/>
      <c r="G125" s="121"/>
      <c r="H125" s="121"/>
      <c r="I125" s="121"/>
    </row>
    <row r="126" spans="3:9" ht="12.75">
      <c r="C126" s="120"/>
      <c r="D126" s="121"/>
      <c r="E126" s="121"/>
      <c r="F126" s="121"/>
      <c r="G126" s="121"/>
      <c r="H126" s="121"/>
      <c r="I126" s="121"/>
    </row>
  </sheetData>
  <sheetProtection/>
  <mergeCells count="9">
    <mergeCell ref="A8:J8"/>
    <mergeCell ref="A1:C1"/>
    <mergeCell ref="A2:C2"/>
    <mergeCell ref="A3:C3"/>
    <mergeCell ref="A4:C4"/>
    <mergeCell ref="H1:J1"/>
    <mergeCell ref="H4:J4"/>
    <mergeCell ref="A6:J6"/>
    <mergeCell ref="A7:J7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Shool</dc:creator>
  <cp:keywords/>
  <dc:description/>
  <cp:lastModifiedBy>Пользователь Windows</cp:lastModifiedBy>
  <cp:lastPrinted>2020-10-20T10:47:32Z</cp:lastPrinted>
  <dcterms:created xsi:type="dcterms:W3CDTF">2015-04-30T05:46:41Z</dcterms:created>
  <dcterms:modified xsi:type="dcterms:W3CDTF">2020-10-30T08:43:57Z</dcterms:modified>
  <cp:category/>
  <cp:version/>
  <cp:contentType/>
  <cp:contentStatus/>
</cp:coreProperties>
</file>