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март 2021г. 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  <c r="C8" i="4" s="1"/>
  <c r="C3" i="4"/>
  <c r="C29" i="4" l="1"/>
  <c r="C31" i="4" s="1"/>
</calcChain>
</file>

<file path=xl/sharedStrings.xml><?xml version="1.0" encoding="utf-8"?>
<sst xmlns="http://schemas.openxmlformats.org/spreadsheetml/2006/main" count="72" uniqueCount="64">
  <si>
    <t xml:space="preserve">на р/сч </t>
  </si>
  <si>
    <t>переходящий остаток под отчет</t>
  </si>
  <si>
    <t>2</t>
  </si>
  <si>
    <t>Поступление</t>
  </si>
  <si>
    <t>3</t>
  </si>
  <si>
    <t>Расходы</t>
  </si>
  <si>
    <t>Наименование мероприятий, услуг, товаров</t>
  </si>
  <si>
    <t>Поставщик услуг, товаров</t>
  </si>
  <si>
    <t xml:space="preserve">Кому переданы услуги, товары, </t>
  </si>
  <si>
    <t>Стоимость мер.</t>
  </si>
  <si>
    <t>Организатор мероприятия</t>
  </si>
  <si>
    <t>услуг, товаров</t>
  </si>
  <si>
    <t>Расходы на услуги банка</t>
  </si>
  <si>
    <t>ПАО Сбербанк России</t>
  </si>
  <si>
    <t>4</t>
  </si>
  <si>
    <t>в т.ч переходящий остаток под отчет</t>
  </si>
  <si>
    <t>ООО Кристалия</t>
  </si>
  <si>
    <t>в т.ч.на р/с</t>
  </si>
  <si>
    <t>БФ Химический лицей "КНИТУ"</t>
  </si>
  <si>
    <t>ООО Деловые линии</t>
  </si>
  <si>
    <t>методист Юнусова Р.М.</t>
  </si>
  <si>
    <t>Остаток средств на 01.03.2021г.</t>
  </si>
  <si>
    <t>ООО Айлан</t>
  </si>
  <si>
    <t>ООО Медимпорт</t>
  </si>
  <si>
    <t>Услуги транспортной компании за доставку из г.Москва-п.Дубровка, Лампы ультрафиолетовые.</t>
  </si>
  <si>
    <t>ИП Сагитов И.Н.</t>
  </si>
  <si>
    <t>педагог организатор Русских Е.С.</t>
  </si>
  <si>
    <t>ПАО Вымпелком</t>
  </si>
  <si>
    <t>Оплата услуг связи за январь-февраль 2021г (Сим карта в котельной ЛИ)</t>
  </si>
  <si>
    <t>ООО "БИС"</t>
  </si>
  <si>
    <t>Оплата продления электронно-цифровой подписи директора лицея для оформления аттестатов</t>
  </si>
  <si>
    <t>ООО Компания Киль-Казань</t>
  </si>
  <si>
    <t>Поверка медицинского оборудования для мед.кабинета ЛИ</t>
  </si>
  <si>
    <t>программист Хусаинов Ф.И.</t>
  </si>
  <si>
    <t>ИП Ворожейкин В.А.</t>
  </si>
  <si>
    <t>ИП Сигал Л.Б</t>
  </si>
  <si>
    <t>Оплата орг.взноса за участие 12 учеников в конкурсе "Русский медвежонок"</t>
  </si>
  <si>
    <t>ООО Ирма</t>
  </si>
  <si>
    <t>Оплата сладких призов участникам концерта на 8 марта</t>
  </si>
  <si>
    <t>учитель Валеева Л.Р.</t>
  </si>
  <si>
    <t>педагог организатор Русских.Е.С</t>
  </si>
  <si>
    <t>воспитатель Мухаметшина Т.Н.</t>
  </si>
  <si>
    <t>ООО "ТСТ"</t>
  </si>
  <si>
    <t xml:space="preserve">Оплата расходов на проезд г.Казань- г.Нижнекамск  2 учащихся и сопровождающего,  на конкурс по химии "Формула жизни" </t>
  </si>
  <si>
    <t>методист Багатова Р.Г.</t>
  </si>
  <si>
    <t>Яндекс такси</t>
  </si>
  <si>
    <t>Оплата транспортных услуг к месту выезда в г.Азнакаево в рамках Недели высоких технологийи приемной кампании 2021/2022 учебного года в ЛИ ФГБОУ ВО "КНИТУ"</t>
  </si>
  <si>
    <t>воспитатель Ибатуллина Т.В.</t>
  </si>
  <si>
    <t>ООО "Экспресс", ООО "КПАТП-9"</t>
  </si>
  <si>
    <t>Оплата проезда лицеистов и сопровождающего в г.Казань, КНИТУ, корп.Д. для участия в олимпиаде по химии</t>
  </si>
  <si>
    <t>АО "Почта России"</t>
  </si>
  <si>
    <t>Отправка почтой документов поставщикам</t>
  </si>
  <si>
    <t>Сдек, ООО Арко Трейд</t>
  </si>
  <si>
    <t xml:space="preserve">Оплата почтовых расходов ЭКСПРЕСС ЛАЙТ г.Нижний Новгород Газпром Трансгаз пакета документов-сочинений учащихся Газпром-классов ЛИ </t>
  </si>
  <si>
    <t>Остаток средств на 01.04.2021</t>
  </si>
  <si>
    <t>Оплата Питьевой воды для лицеистов</t>
  </si>
  <si>
    <t>Оплата услуг по заправке и восстановлению картриджей</t>
  </si>
  <si>
    <t>Оплата сан.обработки кулера, замены крана горячей воды на кулере-водонагревателе.</t>
  </si>
  <si>
    <t>Оплата ультрафиолетовых ламп для дезинфекции помещений в ЛИ (31 шт.)</t>
  </si>
  <si>
    <t>Оплата услуг по изготовлению газеты для ЛИ</t>
  </si>
  <si>
    <t>Оплата Лампы для проектора OPTOMA W306ST</t>
  </si>
  <si>
    <t xml:space="preserve">  Отчет о работе Благотворительного Фонда "Химический лицей КНИТУ" за март 2021 г.</t>
  </si>
  <si>
    <t>зав.хоз Низамиева З.Ш.</t>
  </si>
  <si>
    <t>ст.мед.сестра Чалеева Ф.С.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</si>
</sst>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2" borderId="0" xfId="0" applyFont="1" applyFill="1" applyAlignment="1"/>
    <xf numFmtId="2" fontId="2" fillId="0" borderId="0" xfId="0" applyNumberFormat="1" applyFont="1" applyAlignment="1"/>
    <xf numFmtId="4" fontId="1" fillId="0" borderId="0" xfId="0" applyNumberFormat="1" applyFont="1" applyAlignment="1"/>
    <xf numFmtId="0" fontId="1" fillId="0" borderId="1" xfId="0" applyFont="1" applyBorder="1" applyAlignment="1"/>
    <xf numFmtId="0" fontId="1" fillId="0" borderId="8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2" fontId="1" fillId="0" borderId="5" xfId="0" applyNumberFormat="1" applyFont="1" applyBorder="1" applyAlignment="1"/>
    <xf numFmtId="0" fontId="0" fillId="0" borderId="12" xfId="0" applyBorder="1"/>
    <xf numFmtId="2" fontId="0" fillId="0" borderId="13" xfId="0" applyNumberFormat="1" applyBorder="1" applyAlignment="1"/>
    <xf numFmtId="0" fontId="2" fillId="2" borderId="2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2" fontId="2" fillId="0" borderId="17" xfId="0" applyNumberFormat="1" applyFont="1" applyBorder="1" applyAlignment="1"/>
    <xf numFmtId="2" fontId="1" fillId="0" borderId="18" xfId="0" applyNumberFormat="1" applyFont="1" applyBorder="1" applyAlignment="1"/>
    <xf numFmtId="2" fontId="2" fillId="0" borderId="19" xfId="0" applyNumberFormat="1" applyFont="1" applyBorder="1" applyAlignment="1"/>
    <xf numFmtId="0" fontId="1" fillId="0" borderId="20" xfId="0" applyFont="1" applyBorder="1" applyAlignment="1"/>
    <xf numFmtId="0" fontId="2" fillId="0" borderId="21" xfId="0" applyFont="1" applyBorder="1" applyAlignment="1"/>
    <xf numFmtId="0" fontId="2" fillId="0" borderId="22" xfId="0" applyFont="1" applyBorder="1" applyAlignment="1"/>
    <xf numFmtId="0" fontId="1" fillId="0" borderId="16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/>
    <xf numFmtId="2" fontId="2" fillId="0" borderId="16" xfId="0" applyNumberFormat="1" applyFont="1" applyFill="1" applyBorder="1" applyAlignment="1"/>
    <xf numFmtId="0" fontId="2" fillId="0" borderId="27" xfId="0" applyFont="1" applyBorder="1" applyAlignment="1"/>
    <xf numFmtId="0" fontId="2" fillId="0" borderId="16" xfId="0" applyFont="1" applyFill="1" applyBorder="1" applyAlignment="1"/>
    <xf numFmtId="0" fontId="0" fillId="0" borderId="28" xfId="0" applyBorder="1" applyAlignment="1"/>
    <xf numFmtId="0" fontId="0" fillId="0" borderId="16" xfId="0" applyBorder="1" applyAlignment="1"/>
    <xf numFmtId="49" fontId="2" fillId="0" borderId="1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2" fillId="0" borderId="2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vertical="top"/>
    </xf>
    <xf numFmtId="2" fontId="2" fillId="0" borderId="29" xfId="0" applyNumberFormat="1" applyFont="1" applyBorder="1" applyAlignment="1">
      <alignment vertical="top"/>
    </xf>
    <xf numFmtId="2" fontId="2" fillId="0" borderId="14" xfId="0" applyNumberFormat="1" applyFont="1" applyBorder="1" applyAlignment="1">
      <alignment vertical="top"/>
    </xf>
    <xf numFmtId="2" fontId="3" fillId="2" borderId="29" xfId="0" applyNumberFormat="1" applyFont="1" applyFill="1" applyBorder="1" applyAlignment="1">
      <alignment vertical="top"/>
    </xf>
    <xf numFmtId="2" fontId="3" fillId="2" borderId="14" xfId="0" applyNumberFormat="1" applyFont="1" applyFill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31" xfId="0" applyFont="1" applyBorder="1" applyAlignment="1">
      <alignment vertical="top" wrapText="1"/>
    </xf>
    <xf numFmtId="0" fontId="3" fillId="2" borderId="31" xfId="0" applyFont="1" applyFill="1" applyBorder="1" applyAlignment="1">
      <alignment vertical="top" wrapText="1"/>
    </xf>
    <xf numFmtId="0" fontId="3" fillId="2" borderId="32" xfId="0" applyFont="1" applyFill="1" applyBorder="1" applyAlignment="1">
      <alignment vertical="top" wrapText="1"/>
    </xf>
    <xf numFmtId="0" fontId="3" fillId="2" borderId="33" xfId="0" applyFont="1" applyFill="1" applyBorder="1" applyAlignment="1">
      <alignment vertical="top" wrapText="1"/>
    </xf>
    <xf numFmtId="49" fontId="1" fillId="0" borderId="8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31" xfId="0" applyFont="1" applyBorder="1" applyAlignment="1">
      <alignment horizontal="left"/>
    </xf>
    <xf numFmtId="2" fontId="2" fillId="0" borderId="9" xfId="0" applyNumberFormat="1" applyFont="1" applyBorder="1" applyAlignment="1">
      <alignment horizontal="right"/>
    </xf>
    <xf numFmtId="0" fontId="2" fillId="0" borderId="3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24" xfId="0" applyFont="1" applyBorder="1" applyAlignment="1"/>
    <xf numFmtId="2" fontId="1" fillId="0" borderId="34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topLeftCell="A16" workbookViewId="0">
      <selection activeCell="E9" sqref="E9"/>
    </sheetView>
  </sheetViews>
  <sheetFormatPr defaultRowHeight="15" x14ac:dyDescent="0.25"/>
  <cols>
    <col min="1" max="1" width="4.7109375" customWidth="1"/>
    <col min="2" max="2" width="56.85546875" customWidth="1"/>
    <col min="3" max="3" width="29.140625" customWidth="1"/>
    <col min="4" max="4" width="34.5703125" customWidth="1"/>
    <col min="5" max="5" width="16.7109375" customWidth="1"/>
    <col min="6" max="6" width="10.5703125" customWidth="1"/>
  </cols>
  <sheetData>
    <row r="1" spans="1:5" ht="15.75" x14ac:dyDescent="0.25">
      <c r="A1" s="1" t="s">
        <v>61</v>
      </c>
      <c r="B1" s="1"/>
      <c r="C1" s="1"/>
      <c r="D1" s="1"/>
      <c r="E1" s="2"/>
    </row>
    <row r="2" spans="1:5" ht="16.5" thickBot="1" x14ac:dyDescent="0.3">
      <c r="A2" s="3"/>
      <c r="B2" s="2"/>
      <c r="C2" s="2"/>
      <c r="D2" s="2"/>
      <c r="E2" s="2"/>
    </row>
    <row r="3" spans="1:5" ht="16.5" thickBot="1" x14ac:dyDescent="0.3">
      <c r="A3" s="23">
        <v>1</v>
      </c>
      <c r="B3" s="20" t="s">
        <v>21</v>
      </c>
      <c r="C3" s="18">
        <f>C4+C5</f>
        <v>361839.76</v>
      </c>
      <c r="D3" s="4"/>
      <c r="E3" s="2"/>
    </row>
    <row r="4" spans="1:5" ht="15.75" x14ac:dyDescent="0.25">
      <c r="A4" s="24"/>
      <c r="B4" s="21" t="s">
        <v>0</v>
      </c>
      <c r="C4" s="17">
        <v>339238.55</v>
      </c>
      <c r="D4" s="2"/>
      <c r="E4" s="2"/>
    </row>
    <row r="5" spans="1:5" ht="16.5" thickBot="1" x14ac:dyDescent="0.3">
      <c r="A5" s="25"/>
      <c r="B5" s="22" t="s">
        <v>1</v>
      </c>
      <c r="C5" s="19">
        <v>22601.21</v>
      </c>
      <c r="D5" s="2"/>
      <c r="E5" s="2"/>
    </row>
    <row r="6" spans="1:5" ht="16.5" thickBot="1" x14ac:dyDescent="0.3">
      <c r="A6" s="26" t="s">
        <v>2</v>
      </c>
      <c r="B6" s="20" t="s">
        <v>3</v>
      </c>
      <c r="C6" s="18">
        <v>82045</v>
      </c>
      <c r="D6" s="2"/>
      <c r="E6" s="2"/>
    </row>
    <row r="7" spans="1:5" ht="16.5" thickBot="1" x14ac:dyDescent="0.3">
      <c r="A7" s="49"/>
      <c r="B7" s="74"/>
      <c r="C7" s="75"/>
      <c r="D7" s="2"/>
      <c r="E7" s="2"/>
    </row>
    <row r="8" spans="1:5" ht="16.5" thickBot="1" x14ac:dyDescent="0.3">
      <c r="A8" s="26" t="s">
        <v>4</v>
      </c>
      <c r="B8" s="20" t="s">
        <v>5</v>
      </c>
      <c r="C8" s="18">
        <f>E8</f>
        <v>76941.78</v>
      </c>
      <c r="D8" s="2"/>
      <c r="E8" s="5">
        <f>SUM(E11:E28)</f>
        <v>76941.78</v>
      </c>
    </row>
    <row r="9" spans="1:5" ht="15.75" x14ac:dyDescent="0.25">
      <c r="A9" s="43"/>
      <c r="B9" s="45" t="s">
        <v>6</v>
      </c>
      <c r="C9" s="47" t="s">
        <v>7</v>
      </c>
      <c r="D9" s="8" t="s">
        <v>8</v>
      </c>
      <c r="E9" s="6" t="s">
        <v>9</v>
      </c>
    </row>
    <row r="10" spans="1:5" ht="16.5" thickBot="1" x14ac:dyDescent="0.3">
      <c r="A10" s="44"/>
      <c r="B10" s="46"/>
      <c r="C10" s="48"/>
      <c r="D10" s="9" t="s">
        <v>10</v>
      </c>
      <c r="E10" s="7" t="s">
        <v>11</v>
      </c>
    </row>
    <row r="11" spans="1:5" ht="32.25" thickBot="1" x14ac:dyDescent="0.3">
      <c r="A11" s="37"/>
      <c r="B11" s="69" t="s">
        <v>36</v>
      </c>
      <c r="C11" s="67" t="s">
        <v>35</v>
      </c>
      <c r="D11" s="66" t="s">
        <v>39</v>
      </c>
      <c r="E11" s="65">
        <v>981.72</v>
      </c>
    </row>
    <row r="12" spans="1:5" ht="16.5" thickBot="1" x14ac:dyDescent="0.3">
      <c r="A12" s="27"/>
      <c r="B12" s="70" t="s">
        <v>38</v>
      </c>
      <c r="C12" s="68" t="s">
        <v>37</v>
      </c>
      <c r="D12" s="68" t="s">
        <v>40</v>
      </c>
      <c r="E12" s="71">
        <v>478</v>
      </c>
    </row>
    <row r="13" spans="1:5" ht="48" thickBot="1" x14ac:dyDescent="0.3">
      <c r="A13" s="27"/>
      <c r="B13" s="72" t="s">
        <v>43</v>
      </c>
      <c r="C13" s="68" t="s">
        <v>42</v>
      </c>
      <c r="D13" s="68" t="s">
        <v>41</v>
      </c>
      <c r="E13" s="71">
        <v>5788</v>
      </c>
    </row>
    <row r="14" spans="1:5" ht="63.75" thickBot="1" x14ac:dyDescent="0.3">
      <c r="A14" s="27"/>
      <c r="B14" s="72" t="s">
        <v>46</v>
      </c>
      <c r="C14" s="68" t="s">
        <v>45</v>
      </c>
      <c r="D14" s="68" t="s">
        <v>44</v>
      </c>
      <c r="E14" s="71">
        <v>1609</v>
      </c>
    </row>
    <row r="15" spans="1:5" ht="48" thickBot="1" x14ac:dyDescent="0.3">
      <c r="A15" s="27"/>
      <c r="B15" s="72" t="s">
        <v>49</v>
      </c>
      <c r="C15" s="73" t="s">
        <v>48</v>
      </c>
      <c r="D15" s="68" t="s">
        <v>47</v>
      </c>
      <c r="E15" s="71">
        <v>720</v>
      </c>
    </row>
    <row r="16" spans="1:5" ht="48" thickBot="1" x14ac:dyDescent="0.3">
      <c r="A16" s="27"/>
      <c r="B16" s="72" t="s">
        <v>53</v>
      </c>
      <c r="C16" s="68" t="s">
        <v>52</v>
      </c>
      <c r="D16" s="68" t="s">
        <v>44</v>
      </c>
      <c r="E16" s="71">
        <v>610</v>
      </c>
    </row>
    <row r="17" spans="1:5" ht="16.5" thickBot="1" x14ac:dyDescent="0.3">
      <c r="A17" s="24"/>
      <c r="B17" s="59" t="s">
        <v>55</v>
      </c>
      <c r="C17" s="50" t="s">
        <v>16</v>
      </c>
      <c r="D17" s="55" t="s">
        <v>62</v>
      </c>
      <c r="E17" s="51">
        <v>11540</v>
      </c>
    </row>
    <row r="18" spans="1:5" ht="32.25" thickBot="1" x14ac:dyDescent="0.3">
      <c r="A18" s="27"/>
      <c r="B18" s="60" t="s">
        <v>57</v>
      </c>
      <c r="C18" s="14" t="s">
        <v>16</v>
      </c>
      <c r="D18" s="55" t="s">
        <v>62</v>
      </c>
      <c r="E18" s="52">
        <v>3000</v>
      </c>
    </row>
    <row r="19" spans="1:5" ht="24" customHeight="1" thickBot="1" x14ac:dyDescent="0.3">
      <c r="A19" s="28"/>
      <c r="B19" s="61" t="s">
        <v>56</v>
      </c>
      <c r="C19" s="13" t="s">
        <v>22</v>
      </c>
      <c r="D19" s="55" t="s">
        <v>62</v>
      </c>
      <c r="E19" s="53">
        <v>1340</v>
      </c>
    </row>
    <row r="20" spans="1:5" ht="32.25" thickBot="1" x14ac:dyDescent="0.3">
      <c r="A20" s="28"/>
      <c r="B20" s="61" t="s">
        <v>58</v>
      </c>
      <c r="C20" s="15" t="s">
        <v>23</v>
      </c>
      <c r="D20" s="55" t="s">
        <v>62</v>
      </c>
      <c r="E20" s="54">
        <v>10075</v>
      </c>
    </row>
    <row r="21" spans="1:5" ht="32.25" thickBot="1" x14ac:dyDescent="0.3">
      <c r="A21" s="28"/>
      <c r="B21" s="61" t="s">
        <v>24</v>
      </c>
      <c r="C21" s="15" t="s">
        <v>19</v>
      </c>
      <c r="D21" s="55" t="s">
        <v>62</v>
      </c>
      <c r="E21" s="53">
        <v>991</v>
      </c>
    </row>
    <row r="22" spans="1:5" ht="16.5" thickBot="1" x14ac:dyDescent="0.3">
      <c r="A22" s="28"/>
      <c r="B22" s="62" t="s">
        <v>59</v>
      </c>
      <c r="C22" s="38" t="s">
        <v>25</v>
      </c>
      <c r="D22" s="42" t="s">
        <v>26</v>
      </c>
      <c r="E22" s="54">
        <v>2420</v>
      </c>
    </row>
    <row r="23" spans="1:5" ht="32.25" thickBot="1" x14ac:dyDescent="0.3">
      <c r="A23" s="28"/>
      <c r="B23" s="62" t="s">
        <v>28</v>
      </c>
      <c r="C23" s="38" t="s">
        <v>27</v>
      </c>
      <c r="D23" s="56" t="s">
        <v>62</v>
      </c>
      <c r="E23" s="53">
        <v>609.05999999999995</v>
      </c>
    </row>
    <row r="24" spans="1:5" ht="32.25" thickBot="1" x14ac:dyDescent="0.3">
      <c r="A24" s="28"/>
      <c r="B24" s="62" t="s">
        <v>30</v>
      </c>
      <c r="C24" s="38" t="s">
        <v>29</v>
      </c>
      <c r="D24" s="42" t="s">
        <v>20</v>
      </c>
      <c r="E24" s="53">
        <v>1800</v>
      </c>
    </row>
    <row r="25" spans="1:5" ht="28.5" customHeight="1" thickBot="1" x14ac:dyDescent="0.3">
      <c r="A25" s="28"/>
      <c r="B25" s="62" t="s">
        <v>32</v>
      </c>
      <c r="C25" s="38" t="s">
        <v>31</v>
      </c>
      <c r="D25" s="42" t="s">
        <v>63</v>
      </c>
      <c r="E25" s="53">
        <v>11000</v>
      </c>
    </row>
    <row r="26" spans="1:5" ht="16.5" thickBot="1" x14ac:dyDescent="0.3">
      <c r="A26" s="28"/>
      <c r="B26" s="62" t="s">
        <v>60</v>
      </c>
      <c r="C26" s="38" t="s">
        <v>34</v>
      </c>
      <c r="D26" s="57" t="s">
        <v>33</v>
      </c>
      <c r="E26" s="53">
        <v>22500</v>
      </c>
    </row>
    <row r="27" spans="1:5" ht="16.5" thickBot="1" x14ac:dyDescent="0.3">
      <c r="A27" s="28"/>
      <c r="B27" s="62" t="s">
        <v>51</v>
      </c>
      <c r="C27" s="38" t="s">
        <v>50</v>
      </c>
      <c r="D27" s="58" t="s">
        <v>18</v>
      </c>
      <c r="E27" s="53">
        <v>123</v>
      </c>
    </row>
    <row r="28" spans="1:5" ht="16.5" thickBot="1" x14ac:dyDescent="0.3">
      <c r="A28" s="28"/>
      <c r="B28" s="63" t="s">
        <v>12</v>
      </c>
      <c r="C28" s="16" t="s">
        <v>13</v>
      </c>
      <c r="D28" s="58" t="s">
        <v>18</v>
      </c>
      <c r="E28" s="53">
        <v>1357</v>
      </c>
    </row>
    <row r="29" spans="1:5" ht="16.5" thickBot="1" x14ac:dyDescent="0.3">
      <c r="A29" s="64" t="s">
        <v>14</v>
      </c>
      <c r="B29" s="39" t="s">
        <v>54</v>
      </c>
      <c r="C29" s="10">
        <f>C3+C6-E8</f>
        <v>366942.98</v>
      </c>
      <c r="D29" s="31"/>
      <c r="E29" s="32"/>
    </row>
    <row r="30" spans="1:5" ht="16.5" thickBot="1" x14ac:dyDescent="0.3">
      <c r="A30" s="29"/>
      <c r="B30" s="40" t="s">
        <v>17</v>
      </c>
      <c r="C30" s="11">
        <v>354651.49</v>
      </c>
      <c r="D30" s="33"/>
      <c r="E30" s="34"/>
    </row>
    <row r="31" spans="1:5" ht="15.75" thickBot="1" x14ac:dyDescent="0.3">
      <c r="A31" s="30"/>
      <c r="B31" s="41" t="s">
        <v>15</v>
      </c>
      <c r="C31" s="12">
        <f>C29-C30</f>
        <v>12291.489999999991</v>
      </c>
      <c r="D31" s="35"/>
      <c r="E31" s="36"/>
    </row>
  </sheetData>
  <mergeCells count="3">
    <mergeCell ref="A9:A10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2021г.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2021-04-12T07:51:12Z</dcterms:modified>
</cp:coreProperties>
</file>