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/>
  <bookViews>
    <workbookView xWindow="150" yWindow="570" windowWidth="19440" windowHeight="11760"/>
  </bookViews>
  <sheets>
    <sheet name="6 дней " sheetId="38" r:id="rId1"/>
  </sheets>
  <calcPr calcId="145621"/>
</workbook>
</file>

<file path=xl/calcChain.xml><?xml version="1.0" encoding="utf-8"?>
<calcChain xmlns="http://schemas.openxmlformats.org/spreadsheetml/2006/main">
  <c r="D234" i="38" l="1"/>
  <c r="E234" i="38"/>
  <c r="F234" i="38"/>
  <c r="G234" i="38"/>
  <c r="H234" i="38"/>
  <c r="I234" i="38"/>
  <c r="J234" i="38"/>
  <c r="K234" i="38"/>
  <c r="L234" i="38"/>
  <c r="M234" i="38"/>
  <c r="N234" i="38"/>
  <c r="O234" i="38"/>
  <c r="P234" i="38"/>
  <c r="Q234" i="38"/>
  <c r="R234" i="38"/>
  <c r="S234" i="38"/>
  <c r="T234" i="38"/>
  <c r="U234" i="38"/>
  <c r="C234" i="38"/>
  <c r="D156" i="38"/>
  <c r="E156" i="38"/>
  <c r="F156" i="38"/>
  <c r="G156" i="38"/>
  <c r="H156" i="38"/>
  <c r="I156" i="38"/>
  <c r="J156" i="38"/>
  <c r="K156" i="38"/>
  <c r="L156" i="38"/>
  <c r="M156" i="38"/>
  <c r="N156" i="38"/>
  <c r="O156" i="38"/>
  <c r="P156" i="38"/>
  <c r="Q156" i="38"/>
  <c r="R156" i="38"/>
  <c r="S156" i="38"/>
  <c r="T156" i="38"/>
  <c r="U156" i="38"/>
  <c r="C156" i="38"/>
  <c r="C129" i="38"/>
  <c r="C222" i="38" l="1"/>
  <c r="C33" i="38"/>
  <c r="D17" i="38" l="1"/>
  <c r="E17" i="38"/>
  <c r="F17" i="38"/>
  <c r="G17" i="38"/>
  <c r="H17" i="38"/>
  <c r="I17" i="38"/>
  <c r="J17" i="38"/>
  <c r="K17" i="38"/>
  <c r="L17" i="38"/>
  <c r="M17" i="38"/>
  <c r="N17" i="38"/>
  <c r="O17" i="38"/>
  <c r="P17" i="38"/>
  <c r="Q17" i="38"/>
  <c r="R17" i="38"/>
  <c r="S17" i="38"/>
  <c r="T17" i="38"/>
  <c r="U17" i="38"/>
  <c r="C17" i="38"/>
  <c r="U321" i="38" l="1"/>
  <c r="T321" i="38"/>
  <c r="S321" i="38"/>
  <c r="R321" i="38"/>
  <c r="Q321" i="38"/>
  <c r="P321" i="38"/>
  <c r="O321" i="38"/>
  <c r="N321" i="38"/>
  <c r="M321" i="38"/>
  <c r="L321" i="38"/>
  <c r="K321" i="38"/>
  <c r="J321" i="38"/>
  <c r="I321" i="38"/>
  <c r="H321" i="38"/>
  <c r="G321" i="38"/>
  <c r="F321" i="38"/>
  <c r="E321" i="38"/>
  <c r="D321" i="38"/>
  <c r="C321" i="38"/>
  <c r="D265" i="38"/>
  <c r="E265" i="38"/>
  <c r="F265" i="38"/>
  <c r="G265" i="38"/>
  <c r="H265" i="38"/>
  <c r="I265" i="38"/>
  <c r="J265" i="38"/>
  <c r="K265" i="38"/>
  <c r="L265" i="38"/>
  <c r="M265" i="38"/>
  <c r="N265" i="38"/>
  <c r="O265" i="38"/>
  <c r="P265" i="38"/>
  <c r="Q265" i="38"/>
  <c r="R265" i="38"/>
  <c r="S265" i="38"/>
  <c r="T265" i="38"/>
  <c r="U265" i="38"/>
  <c r="C265" i="38"/>
  <c r="D210" i="38"/>
  <c r="E210" i="38"/>
  <c r="F210" i="38"/>
  <c r="G210" i="38"/>
  <c r="H210" i="38"/>
  <c r="I210" i="38"/>
  <c r="J210" i="38"/>
  <c r="K210" i="38"/>
  <c r="L210" i="38"/>
  <c r="M210" i="38"/>
  <c r="N210" i="38"/>
  <c r="O210" i="38"/>
  <c r="P210" i="38"/>
  <c r="Q210" i="38"/>
  <c r="R210" i="38"/>
  <c r="S210" i="38"/>
  <c r="T210" i="38"/>
  <c r="U210" i="38"/>
  <c r="C210" i="38"/>
  <c r="D132" i="38"/>
  <c r="E132" i="38"/>
  <c r="F132" i="38"/>
  <c r="G132" i="38"/>
  <c r="H132" i="38"/>
  <c r="I132" i="38"/>
  <c r="J132" i="38"/>
  <c r="K132" i="38"/>
  <c r="L132" i="38"/>
  <c r="M132" i="38"/>
  <c r="N132" i="38"/>
  <c r="O132" i="38"/>
  <c r="P132" i="38"/>
  <c r="Q132" i="38"/>
  <c r="R132" i="38"/>
  <c r="S132" i="38"/>
  <c r="T132" i="38"/>
  <c r="U132" i="38"/>
  <c r="C132" i="38"/>
  <c r="D74" i="38"/>
  <c r="E74" i="38"/>
  <c r="F74" i="38"/>
  <c r="G74" i="38"/>
  <c r="H74" i="38"/>
  <c r="I74" i="38"/>
  <c r="J74" i="38"/>
  <c r="K74" i="38"/>
  <c r="L74" i="38"/>
  <c r="M74" i="38"/>
  <c r="N74" i="38"/>
  <c r="O74" i="38"/>
  <c r="P74" i="38"/>
  <c r="Q74" i="38"/>
  <c r="R74" i="38"/>
  <c r="S74" i="38"/>
  <c r="T74" i="38"/>
  <c r="U74" i="38"/>
  <c r="C74" i="38"/>
  <c r="D20" i="38"/>
  <c r="E20" i="38"/>
  <c r="F20" i="38"/>
  <c r="G20" i="38"/>
  <c r="H20" i="38"/>
  <c r="I20" i="38"/>
  <c r="J20" i="38"/>
  <c r="K20" i="38"/>
  <c r="L20" i="38"/>
  <c r="M20" i="38"/>
  <c r="N20" i="38"/>
  <c r="O20" i="38"/>
  <c r="P20" i="38"/>
  <c r="Q20" i="38"/>
  <c r="R20" i="38"/>
  <c r="S20" i="38"/>
  <c r="T20" i="38"/>
  <c r="U20" i="38"/>
  <c r="C20" i="38"/>
  <c r="C180" i="38" l="1"/>
  <c r="C290" i="38" l="1"/>
  <c r="D262" i="38"/>
  <c r="E262" i="38"/>
  <c r="F262" i="38"/>
  <c r="G262" i="38"/>
  <c r="H262" i="38"/>
  <c r="I262" i="38"/>
  <c r="J262" i="38"/>
  <c r="K262" i="38"/>
  <c r="L262" i="38"/>
  <c r="M262" i="38"/>
  <c r="N262" i="38"/>
  <c r="O262" i="38"/>
  <c r="P262" i="38"/>
  <c r="Q262" i="38"/>
  <c r="R262" i="38"/>
  <c r="S262" i="38"/>
  <c r="T262" i="38"/>
  <c r="U262" i="38"/>
  <c r="C262" i="38"/>
  <c r="D222" i="38"/>
  <c r="E222" i="38"/>
  <c r="F222" i="38"/>
  <c r="G222" i="38"/>
  <c r="H222" i="38"/>
  <c r="I222" i="38"/>
  <c r="J222" i="38"/>
  <c r="K222" i="38"/>
  <c r="L222" i="38"/>
  <c r="M222" i="38"/>
  <c r="N222" i="38"/>
  <c r="O222" i="38"/>
  <c r="P222" i="38"/>
  <c r="Q222" i="38"/>
  <c r="R222" i="38"/>
  <c r="S222" i="38"/>
  <c r="T222" i="38"/>
  <c r="U222" i="38"/>
  <c r="D329" i="38"/>
  <c r="C329" i="38"/>
  <c r="D167" i="38"/>
  <c r="D117" i="38"/>
  <c r="E117" i="38"/>
  <c r="F117" i="38"/>
  <c r="G117" i="38"/>
  <c r="H117" i="38"/>
  <c r="I117" i="38"/>
  <c r="J117" i="38"/>
  <c r="K117" i="38"/>
  <c r="L117" i="38"/>
  <c r="M117" i="38"/>
  <c r="N117" i="38"/>
  <c r="O117" i="38"/>
  <c r="P117" i="38"/>
  <c r="Q117" i="38"/>
  <c r="R117" i="38"/>
  <c r="S117" i="38"/>
  <c r="T117" i="38"/>
  <c r="U117" i="38"/>
  <c r="C117" i="38"/>
  <c r="G307" i="38"/>
  <c r="G303" i="38"/>
  <c r="G290" i="38"/>
  <c r="D159" i="38"/>
  <c r="E159" i="38"/>
  <c r="F159" i="38"/>
  <c r="G159" i="38"/>
  <c r="H159" i="38"/>
  <c r="I159" i="38"/>
  <c r="J159" i="38"/>
  <c r="K159" i="38"/>
  <c r="L159" i="38"/>
  <c r="M159" i="38"/>
  <c r="N159" i="38"/>
  <c r="O159" i="38"/>
  <c r="P159" i="38"/>
  <c r="Q159" i="38"/>
  <c r="R159" i="38"/>
  <c r="S159" i="38"/>
  <c r="T159" i="38"/>
  <c r="U159" i="38"/>
  <c r="C159" i="38"/>
  <c r="C307" i="38" l="1"/>
  <c r="C303" i="38"/>
  <c r="C293" i="38"/>
  <c r="C308" i="38" l="1"/>
  <c r="D318" i="38" l="1"/>
  <c r="E318" i="38"/>
  <c r="F318" i="38"/>
  <c r="G318" i="38"/>
  <c r="H318" i="38"/>
  <c r="I318" i="38"/>
  <c r="J318" i="38"/>
  <c r="K318" i="38"/>
  <c r="L318" i="38"/>
  <c r="M318" i="38"/>
  <c r="N318" i="38"/>
  <c r="O318" i="38"/>
  <c r="P318" i="38"/>
  <c r="Q318" i="38"/>
  <c r="R318" i="38"/>
  <c r="S318" i="38"/>
  <c r="T318" i="38"/>
  <c r="U318" i="38"/>
  <c r="C318" i="38"/>
  <c r="E329" i="38"/>
  <c r="F329" i="38"/>
  <c r="G329" i="38"/>
  <c r="H329" i="38"/>
  <c r="I329" i="38"/>
  <c r="J329" i="38"/>
  <c r="K329" i="38"/>
  <c r="L329" i="38"/>
  <c r="M329" i="38"/>
  <c r="N329" i="38"/>
  <c r="O329" i="38"/>
  <c r="P329" i="38"/>
  <c r="Q329" i="38"/>
  <c r="R329" i="38"/>
  <c r="S329" i="38"/>
  <c r="T329" i="38"/>
  <c r="U329" i="38"/>
  <c r="D307" i="38"/>
  <c r="E307" i="38"/>
  <c r="F307" i="38"/>
  <c r="H307" i="38"/>
  <c r="I307" i="38"/>
  <c r="J307" i="38"/>
  <c r="K307" i="38"/>
  <c r="L307" i="38"/>
  <c r="M307" i="38"/>
  <c r="N307" i="38"/>
  <c r="O307" i="38"/>
  <c r="P307" i="38"/>
  <c r="Q307" i="38"/>
  <c r="R307" i="38"/>
  <c r="S307" i="38"/>
  <c r="T307" i="38"/>
  <c r="U307" i="38"/>
  <c r="D170" i="38"/>
  <c r="E167" i="38"/>
  <c r="E170" i="38" s="1"/>
  <c r="F167" i="38"/>
  <c r="F170" i="38" s="1"/>
  <c r="G167" i="38"/>
  <c r="G170" i="38" s="1"/>
  <c r="H167" i="38"/>
  <c r="H170" i="38" s="1"/>
  <c r="I167" i="38"/>
  <c r="I170" i="38" s="1"/>
  <c r="J167" i="38"/>
  <c r="J170" i="38" s="1"/>
  <c r="K167" i="38"/>
  <c r="K170" i="38" s="1"/>
  <c r="L167" i="38"/>
  <c r="L170" i="38" s="1"/>
  <c r="M167" i="38"/>
  <c r="M170" i="38" s="1"/>
  <c r="N167" i="38"/>
  <c r="N170" i="38" s="1"/>
  <c r="O167" i="38"/>
  <c r="O170" i="38" s="1"/>
  <c r="P167" i="38"/>
  <c r="P170" i="38" s="1"/>
  <c r="Q167" i="38"/>
  <c r="Q170" i="38" s="1"/>
  <c r="R167" i="38"/>
  <c r="R170" i="38" s="1"/>
  <c r="S167" i="38"/>
  <c r="S170" i="38" s="1"/>
  <c r="T167" i="38"/>
  <c r="T170" i="38" s="1"/>
  <c r="U167" i="38"/>
  <c r="U170" i="38" s="1"/>
  <c r="C170" i="38"/>
  <c r="C145" i="38"/>
  <c r="D45" i="38"/>
  <c r="E45" i="38"/>
  <c r="F45" i="38"/>
  <c r="G45" i="38"/>
  <c r="H45" i="38"/>
  <c r="I45" i="38"/>
  <c r="J45" i="38"/>
  <c r="K45" i="38"/>
  <c r="L45" i="38"/>
  <c r="M45" i="38"/>
  <c r="N45" i="38"/>
  <c r="O45" i="38"/>
  <c r="P45" i="38"/>
  <c r="Q45" i="38"/>
  <c r="R45" i="38"/>
  <c r="S45" i="38"/>
  <c r="T45" i="38"/>
  <c r="U45" i="38"/>
  <c r="C45" i="38"/>
  <c r="D33" i="38"/>
  <c r="E33" i="38"/>
  <c r="F33" i="38"/>
  <c r="G33" i="38"/>
  <c r="H33" i="38"/>
  <c r="I33" i="38"/>
  <c r="J33" i="38"/>
  <c r="K33" i="38"/>
  <c r="L33" i="38"/>
  <c r="M33" i="38"/>
  <c r="N33" i="38"/>
  <c r="O33" i="38"/>
  <c r="P33" i="38"/>
  <c r="Q33" i="38"/>
  <c r="R33" i="38"/>
  <c r="S33" i="38"/>
  <c r="T33" i="38"/>
  <c r="U33" i="38"/>
  <c r="D28" i="38"/>
  <c r="E28" i="38"/>
  <c r="F28" i="38"/>
  <c r="G28" i="38"/>
  <c r="H28" i="38"/>
  <c r="I28" i="38"/>
  <c r="J28" i="38"/>
  <c r="K28" i="38"/>
  <c r="L28" i="38"/>
  <c r="M28" i="38"/>
  <c r="N28" i="38"/>
  <c r="O28" i="38"/>
  <c r="P28" i="38"/>
  <c r="Q28" i="38"/>
  <c r="R28" i="38"/>
  <c r="S28" i="38"/>
  <c r="T28" i="38"/>
  <c r="U28" i="38"/>
  <c r="U303" i="38"/>
  <c r="T303" i="38"/>
  <c r="S303" i="38"/>
  <c r="R303" i="38"/>
  <c r="Q303" i="38"/>
  <c r="P303" i="38"/>
  <c r="O303" i="38"/>
  <c r="N303" i="38"/>
  <c r="M303" i="38"/>
  <c r="L303" i="38"/>
  <c r="K303" i="38"/>
  <c r="J303" i="38"/>
  <c r="I303" i="38"/>
  <c r="H303" i="38"/>
  <c r="F303" i="38"/>
  <c r="E303" i="38"/>
  <c r="D303" i="38"/>
  <c r="U293" i="38"/>
  <c r="T293" i="38"/>
  <c r="S293" i="38"/>
  <c r="R293" i="38"/>
  <c r="Q293" i="38"/>
  <c r="P293" i="38"/>
  <c r="O293" i="38"/>
  <c r="N293" i="38"/>
  <c r="M293" i="38"/>
  <c r="L293" i="38"/>
  <c r="K293" i="38"/>
  <c r="J293" i="38"/>
  <c r="I293" i="38"/>
  <c r="H293" i="38"/>
  <c r="G293" i="38"/>
  <c r="G308" i="38" s="1"/>
  <c r="F293" i="38"/>
  <c r="E293" i="38"/>
  <c r="D293" i="38"/>
  <c r="U290" i="38"/>
  <c r="T290" i="38"/>
  <c r="S290" i="38"/>
  <c r="R290" i="38"/>
  <c r="Q290" i="38"/>
  <c r="P290" i="38"/>
  <c r="O290" i="38"/>
  <c r="N290" i="38"/>
  <c r="M290" i="38"/>
  <c r="L290" i="38"/>
  <c r="K290" i="38"/>
  <c r="J290" i="38"/>
  <c r="I290" i="38"/>
  <c r="H290" i="38"/>
  <c r="F290" i="38"/>
  <c r="E290" i="38"/>
  <c r="D290" i="38"/>
  <c r="U279" i="38"/>
  <c r="T279" i="38"/>
  <c r="S279" i="38"/>
  <c r="R279" i="38"/>
  <c r="Q279" i="38"/>
  <c r="P279" i="38"/>
  <c r="O279" i="38"/>
  <c r="N279" i="38"/>
  <c r="M279" i="38"/>
  <c r="L279" i="38"/>
  <c r="K279" i="38"/>
  <c r="J279" i="38"/>
  <c r="I279" i="38"/>
  <c r="H279" i="38"/>
  <c r="G279" i="38"/>
  <c r="F279" i="38"/>
  <c r="E279" i="38"/>
  <c r="D279" i="38"/>
  <c r="C279" i="38"/>
  <c r="U274" i="38"/>
  <c r="T274" i="38"/>
  <c r="S274" i="38"/>
  <c r="R274" i="38"/>
  <c r="Q274" i="38"/>
  <c r="P274" i="38"/>
  <c r="O274" i="38"/>
  <c r="N274" i="38"/>
  <c r="M274" i="38"/>
  <c r="L274" i="38"/>
  <c r="K274" i="38"/>
  <c r="J274" i="38"/>
  <c r="I274" i="38"/>
  <c r="H274" i="38"/>
  <c r="G274" i="38"/>
  <c r="F274" i="38"/>
  <c r="E274" i="38"/>
  <c r="D274" i="38"/>
  <c r="U250" i="38"/>
  <c r="T250" i="38"/>
  <c r="S250" i="38"/>
  <c r="R250" i="38"/>
  <c r="Q250" i="38"/>
  <c r="P250" i="38"/>
  <c r="O250" i="38"/>
  <c r="N250" i="38"/>
  <c r="M250" i="38"/>
  <c r="L250" i="38"/>
  <c r="K250" i="38"/>
  <c r="J250" i="38"/>
  <c r="I250" i="38"/>
  <c r="H250" i="38"/>
  <c r="G250" i="38"/>
  <c r="F250" i="38"/>
  <c r="E250" i="38"/>
  <c r="D250" i="38"/>
  <c r="C250" i="38"/>
  <c r="U246" i="38"/>
  <c r="T246" i="38"/>
  <c r="S246" i="38"/>
  <c r="R246" i="38"/>
  <c r="Q246" i="38"/>
  <c r="P246" i="38"/>
  <c r="O246" i="38"/>
  <c r="N246" i="38"/>
  <c r="M246" i="38"/>
  <c r="L246" i="38"/>
  <c r="K246" i="38"/>
  <c r="J246" i="38"/>
  <c r="I246" i="38"/>
  <c r="H246" i="38"/>
  <c r="G246" i="38"/>
  <c r="F246" i="38"/>
  <c r="E246" i="38"/>
  <c r="D246" i="38"/>
  <c r="U237" i="38"/>
  <c r="T237" i="38"/>
  <c r="S237" i="38"/>
  <c r="R237" i="38"/>
  <c r="Q237" i="38"/>
  <c r="P237" i="38"/>
  <c r="O237" i="38"/>
  <c r="N237" i="38"/>
  <c r="M237" i="38"/>
  <c r="L237" i="38"/>
  <c r="K237" i="38"/>
  <c r="J237" i="38"/>
  <c r="I237" i="38"/>
  <c r="H237" i="38"/>
  <c r="G237" i="38"/>
  <c r="F237" i="38"/>
  <c r="E237" i="38"/>
  <c r="D237" i="38"/>
  <c r="C237" i="38"/>
  <c r="U218" i="38"/>
  <c r="T218" i="38"/>
  <c r="S218" i="38"/>
  <c r="R218" i="38"/>
  <c r="Q218" i="38"/>
  <c r="P218" i="38"/>
  <c r="O218" i="38"/>
  <c r="N218" i="38"/>
  <c r="M218" i="38"/>
  <c r="L218" i="38"/>
  <c r="K218" i="38"/>
  <c r="J218" i="38"/>
  <c r="I218" i="38"/>
  <c r="H218" i="38"/>
  <c r="G218" i="38"/>
  <c r="F218" i="38"/>
  <c r="E218" i="38"/>
  <c r="D218" i="38"/>
  <c r="U207" i="38"/>
  <c r="T207" i="38"/>
  <c r="S207" i="38"/>
  <c r="R207" i="38"/>
  <c r="Q207" i="38"/>
  <c r="P207" i="38"/>
  <c r="O207" i="38"/>
  <c r="N207" i="38"/>
  <c r="M207" i="38"/>
  <c r="L207" i="38"/>
  <c r="K207" i="38"/>
  <c r="J207" i="38"/>
  <c r="I207" i="38"/>
  <c r="H207" i="38"/>
  <c r="G207" i="38"/>
  <c r="F207" i="38"/>
  <c r="E207" i="38"/>
  <c r="D207" i="38"/>
  <c r="C207" i="38"/>
  <c r="U195" i="38"/>
  <c r="T195" i="38"/>
  <c r="S195" i="38"/>
  <c r="R195" i="38"/>
  <c r="Q195" i="38"/>
  <c r="P195" i="38"/>
  <c r="O195" i="38"/>
  <c r="N195" i="38"/>
  <c r="M195" i="38"/>
  <c r="L195" i="38"/>
  <c r="K195" i="38"/>
  <c r="J195" i="38"/>
  <c r="I195" i="38"/>
  <c r="H195" i="38"/>
  <c r="G195" i="38"/>
  <c r="F195" i="38"/>
  <c r="E195" i="38"/>
  <c r="D195" i="38"/>
  <c r="C195" i="38"/>
  <c r="U191" i="38"/>
  <c r="T191" i="38"/>
  <c r="S191" i="38"/>
  <c r="R191" i="38"/>
  <c r="Q191" i="38"/>
  <c r="P191" i="38"/>
  <c r="O191" i="38"/>
  <c r="N191" i="38"/>
  <c r="M191" i="38"/>
  <c r="L191" i="38"/>
  <c r="K191" i="38"/>
  <c r="J191" i="38"/>
  <c r="I191" i="38"/>
  <c r="H191" i="38"/>
  <c r="G191" i="38"/>
  <c r="F191" i="38"/>
  <c r="E191" i="38"/>
  <c r="D191" i="38"/>
  <c r="U183" i="38"/>
  <c r="T183" i="38"/>
  <c r="S183" i="38"/>
  <c r="R183" i="38"/>
  <c r="Q183" i="38"/>
  <c r="P183" i="38"/>
  <c r="O183" i="38"/>
  <c r="N183" i="38"/>
  <c r="M183" i="38"/>
  <c r="L183" i="38"/>
  <c r="K183" i="38"/>
  <c r="J183" i="38"/>
  <c r="I183" i="38"/>
  <c r="H183" i="38"/>
  <c r="G183" i="38"/>
  <c r="F183" i="38"/>
  <c r="E183" i="38"/>
  <c r="D183" i="38"/>
  <c r="C183" i="38"/>
  <c r="U180" i="38"/>
  <c r="T180" i="38"/>
  <c r="S180" i="38"/>
  <c r="R180" i="38"/>
  <c r="Q180" i="38"/>
  <c r="P180" i="38"/>
  <c r="O180" i="38"/>
  <c r="N180" i="38"/>
  <c r="M180" i="38"/>
  <c r="L180" i="38"/>
  <c r="K180" i="38"/>
  <c r="J180" i="38"/>
  <c r="I180" i="38"/>
  <c r="H180" i="38"/>
  <c r="G180" i="38"/>
  <c r="F180" i="38"/>
  <c r="E180" i="38"/>
  <c r="D180" i="38"/>
  <c r="U145" i="38"/>
  <c r="T145" i="38"/>
  <c r="S145" i="38"/>
  <c r="R145" i="38"/>
  <c r="Q145" i="38"/>
  <c r="P145" i="38"/>
  <c r="O145" i="38"/>
  <c r="N145" i="38"/>
  <c r="M145" i="38"/>
  <c r="L145" i="38"/>
  <c r="K145" i="38"/>
  <c r="J145" i="38"/>
  <c r="I145" i="38"/>
  <c r="H145" i="38"/>
  <c r="G145" i="38"/>
  <c r="F145" i="38"/>
  <c r="E145" i="38"/>
  <c r="D145" i="38"/>
  <c r="U141" i="38"/>
  <c r="T141" i="38"/>
  <c r="S141" i="38"/>
  <c r="R141" i="38"/>
  <c r="Q141" i="38"/>
  <c r="P141" i="38"/>
  <c r="O141" i="38"/>
  <c r="N141" i="38"/>
  <c r="M141" i="38"/>
  <c r="L141" i="38"/>
  <c r="K141" i="38"/>
  <c r="J141" i="38"/>
  <c r="I141" i="38"/>
  <c r="H141" i="38"/>
  <c r="G141" i="38"/>
  <c r="F141" i="38"/>
  <c r="E141" i="38"/>
  <c r="D141" i="38"/>
  <c r="C141" i="38"/>
  <c r="U129" i="38"/>
  <c r="T129" i="38"/>
  <c r="S129" i="38"/>
  <c r="R129" i="38"/>
  <c r="Q129" i="38"/>
  <c r="P129" i="38"/>
  <c r="O129" i="38"/>
  <c r="N129" i="38"/>
  <c r="M129" i="38"/>
  <c r="L129" i="38"/>
  <c r="K129" i="38"/>
  <c r="J129" i="38"/>
  <c r="I129" i="38"/>
  <c r="H129" i="38"/>
  <c r="G129" i="38"/>
  <c r="F129" i="38"/>
  <c r="E129" i="38"/>
  <c r="D129" i="38"/>
  <c r="U112" i="38"/>
  <c r="T112" i="38"/>
  <c r="S112" i="38"/>
  <c r="R112" i="38"/>
  <c r="Q112" i="38"/>
  <c r="P112" i="38"/>
  <c r="O112" i="38"/>
  <c r="N112" i="38"/>
  <c r="M112" i="38"/>
  <c r="L112" i="38"/>
  <c r="K112" i="38"/>
  <c r="J112" i="38"/>
  <c r="I112" i="38"/>
  <c r="H112" i="38"/>
  <c r="G112" i="38"/>
  <c r="F112" i="38"/>
  <c r="E112" i="38"/>
  <c r="D112" i="38"/>
  <c r="U103" i="38"/>
  <c r="T103" i="38"/>
  <c r="S103" i="38"/>
  <c r="R103" i="38"/>
  <c r="Q103" i="38"/>
  <c r="P103" i="38"/>
  <c r="O103" i="38"/>
  <c r="N103" i="38"/>
  <c r="M103" i="38"/>
  <c r="L103" i="38"/>
  <c r="K103" i="38"/>
  <c r="J103" i="38"/>
  <c r="I103" i="38"/>
  <c r="H103" i="38"/>
  <c r="G103" i="38"/>
  <c r="F103" i="38"/>
  <c r="E103" i="38"/>
  <c r="D103" i="38"/>
  <c r="C103" i="38"/>
  <c r="U100" i="38"/>
  <c r="T100" i="38"/>
  <c r="S100" i="38"/>
  <c r="R100" i="38"/>
  <c r="Q100" i="38"/>
  <c r="P100" i="38"/>
  <c r="O100" i="38"/>
  <c r="N100" i="38"/>
  <c r="M100" i="38"/>
  <c r="L100" i="38"/>
  <c r="K100" i="38"/>
  <c r="J100" i="38"/>
  <c r="I100" i="38"/>
  <c r="H100" i="38"/>
  <c r="G100" i="38"/>
  <c r="F100" i="38"/>
  <c r="E100" i="38"/>
  <c r="D100" i="38"/>
  <c r="C100" i="38"/>
  <c r="U88" i="38"/>
  <c r="T88" i="38"/>
  <c r="S88" i="38"/>
  <c r="R88" i="38"/>
  <c r="Q88" i="38"/>
  <c r="P88" i="38"/>
  <c r="O88" i="38"/>
  <c r="N88" i="38"/>
  <c r="M88" i="38"/>
  <c r="L88" i="38"/>
  <c r="K88" i="38"/>
  <c r="J88" i="38"/>
  <c r="I88" i="38"/>
  <c r="H88" i="38"/>
  <c r="G88" i="38"/>
  <c r="F88" i="38"/>
  <c r="E88" i="38"/>
  <c r="D88" i="38"/>
  <c r="C88" i="38"/>
  <c r="U84" i="38"/>
  <c r="T84" i="38"/>
  <c r="S84" i="38"/>
  <c r="R84" i="38"/>
  <c r="Q84" i="38"/>
  <c r="P84" i="38"/>
  <c r="O84" i="38"/>
  <c r="N84" i="38"/>
  <c r="M84" i="38"/>
  <c r="L84" i="38"/>
  <c r="K84" i="38"/>
  <c r="J84" i="38"/>
  <c r="I84" i="38"/>
  <c r="H84" i="38"/>
  <c r="G84" i="38"/>
  <c r="F84" i="38"/>
  <c r="E84" i="38"/>
  <c r="D84" i="38"/>
  <c r="C84" i="38"/>
  <c r="U71" i="38"/>
  <c r="T71" i="38"/>
  <c r="S71" i="38"/>
  <c r="R71" i="38"/>
  <c r="Q71" i="38"/>
  <c r="P71" i="38"/>
  <c r="O71" i="38"/>
  <c r="N71" i="38"/>
  <c r="M71" i="38"/>
  <c r="L71" i="38"/>
  <c r="K71" i="38"/>
  <c r="J71" i="38"/>
  <c r="I71" i="38"/>
  <c r="H71" i="38"/>
  <c r="G71" i="38"/>
  <c r="F71" i="38"/>
  <c r="E71" i="38"/>
  <c r="D71" i="38"/>
  <c r="C71" i="38"/>
  <c r="U60" i="38"/>
  <c r="T60" i="38"/>
  <c r="S60" i="38"/>
  <c r="R60" i="38"/>
  <c r="Q60" i="38"/>
  <c r="P60" i="38"/>
  <c r="O60" i="38"/>
  <c r="N60" i="38"/>
  <c r="M60" i="38"/>
  <c r="L60" i="38"/>
  <c r="K60" i="38"/>
  <c r="J60" i="38"/>
  <c r="I60" i="38"/>
  <c r="H60" i="38"/>
  <c r="G60" i="38"/>
  <c r="F60" i="38"/>
  <c r="E60" i="38"/>
  <c r="D60" i="38"/>
  <c r="C60" i="38"/>
  <c r="U56" i="38"/>
  <c r="T56" i="38"/>
  <c r="S56" i="38"/>
  <c r="R56" i="38"/>
  <c r="Q56" i="38"/>
  <c r="P56" i="38"/>
  <c r="O56" i="38"/>
  <c r="N56" i="38"/>
  <c r="M56" i="38"/>
  <c r="L56" i="38"/>
  <c r="K56" i="38"/>
  <c r="J56" i="38"/>
  <c r="I56" i="38"/>
  <c r="H56" i="38"/>
  <c r="G56" i="38"/>
  <c r="F56" i="38"/>
  <c r="E56" i="38"/>
  <c r="D56" i="38"/>
  <c r="C56" i="38"/>
  <c r="U48" i="38"/>
  <c r="T48" i="38"/>
  <c r="S48" i="38"/>
  <c r="R48" i="38"/>
  <c r="Q48" i="38"/>
  <c r="P48" i="38"/>
  <c r="O48" i="38"/>
  <c r="N48" i="38"/>
  <c r="M48" i="38"/>
  <c r="L48" i="38"/>
  <c r="K48" i="38"/>
  <c r="J48" i="38"/>
  <c r="I48" i="38"/>
  <c r="H48" i="38"/>
  <c r="G48" i="38"/>
  <c r="F48" i="38"/>
  <c r="E48" i="38"/>
  <c r="D48" i="38"/>
  <c r="C48" i="38"/>
  <c r="E342" i="38" l="1"/>
  <c r="E308" i="38"/>
  <c r="C34" i="38"/>
  <c r="I308" i="38"/>
  <c r="K308" i="38"/>
  <c r="M308" i="38"/>
  <c r="O308" i="38"/>
  <c r="Q308" i="38"/>
  <c r="S308" i="38"/>
  <c r="U308" i="38"/>
  <c r="U330" i="38"/>
  <c r="S330" i="38"/>
  <c r="Q330" i="38"/>
  <c r="O330" i="38"/>
  <c r="M330" i="38"/>
  <c r="K330" i="38"/>
  <c r="I330" i="38"/>
  <c r="G330" i="38"/>
  <c r="E330" i="38"/>
  <c r="T330" i="38"/>
  <c r="R330" i="38"/>
  <c r="P330" i="38"/>
  <c r="N330" i="38"/>
  <c r="L330" i="38"/>
  <c r="J330" i="38"/>
  <c r="H330" i="38"/>
  <c r="F330" i="38"/>
  <c r="D330" i="38"/>
  <c r="C342" i="38"/>
  <c r="C330" i="38"/>
  <c r="I342" i="38"/>
  <c r="G342" i="38"/>
  <c r="C251" i="38"/>
  <c r="D308" i="38"/>
  <c r="F308" i="38"/>
  <c r="H308" i="38"/>
  <c r="J308" i="38"/>
  <c r="L308" i="38"/>
  <c r="N308" i="38"/>
  <c r="P308" i="38"/>
  <c r="R308" i="38"/>
  <c r="T308" i="38"/>
  <c r="G61" i="38"/>
  <c r="O61" i="38"/>
  <c r="S61" i="38"/>
  <c r="K61" i="38"/>
  <c r="C61" i="38"/>
  <c r="U61" i="38"/>
  <c r="Q61" i="38"/>
  <c r="M61" i="38"/>
  <c r="I61" i="38"/>
  <c r="E61" i="38"/>
  <c r="D61" i="38"/>
  <c r="F61" i="38"/>
  <c r="H61" i="38"/>
  <c r="J61" i="38"/>
  <c r="L61" i="38"/>
  <c r="N61" i="38"/>
  <c r="P61" i="38"/>
  <c r="R61" i="38"/>
  <c r="T61" i="38"/>
  <c r="D118" i="38"/>
  <c r="F118" i="38"/>
  <c r="H118" i="38"/>
  <c r="J118" i="38"/>
  <c r="L118" i="38"/>
  <c r="N118" i="38"/>
  <c r="P118" i="38"/>
  <c r="R118" i="38"/>
  <c r="T118" i="38"/>
  <c r="D146" i="38"/>
  <c r="F146" i="38"/>
  <c r="H146" i="38"/>
  <c r="J146" i="38"/>
  <c r="L146" i="38"/>
  <c r="N146" i="38"/>
  <c r="P146" i="38"/>
  <c r="R146" i="38"/>
  <c r="T146" i="38"/>
  <c r="C196" i="38"/>
  <c r="E196" i="38"/>
  <c r="G196" i="38"/>
  <c r="I196" i="38"/>
  <c r="K196" i="38"/>
  <c r="M196" i="38"/>
  <c r="O196" i="38"/>
  <c r="Q196" i="38"/>
  <c r="S196" i="38"/>
  <c r="C223" i="38"/>
  <c r="E223" i="38"/>
  <c r="G223" i="38"/>
  <c r="I223" i="38"/>
  <c r="K223" i="38"/>
  <c r="M223" i="38"/>
  <c r="O223" i="38"/>
  <c r="Q223" i="38"/>
  <c r="S223" i="38"/>
  <c r="U223" i="38"/>
  <c r="C89" i="38"/>
  <c r="E89" i="38"/>
  <c r="G89" i="38"/>
  <c r="I89" i="38"/>
  <c r="K89" i="38"/>
  <c r="M89" i="38"/>
  <c r="O89" i="38"/>
  <c r="Q89" i="38"/>
  <c r="S89" i="38"/>
  <c r="U89" i="38"/>
  <c r="U34" i="38"/>
  <c r="S34" i="38"/>
  <c r="Q34" i="38"/>
  <c r="O34" i="38"/>
  <c r="M34" i="38"/>
  <c r="K34" i="38"/>
  <c r="I34" i="38"/>
  <c r="G34" i="38"/>
  <c r="E34" i="38"/>
  <c r="T34" i="38"/>
  <c r="R34" i="38"/>
  <c r="P34" i="38"/>
  <c r="N34" i="38"/>
  <c r="L34" i="38"/>
  <c r="J34" i="38"/>
  <c r="H34" i="38"/>
  <c r="F34" i="38"/>
  <c r="D34" i="38"/>
  <c r="D89" i="38"/>
  <c r="F89" i="38"/>
  <c r="H89" i="38"/>
  <c r="J89" i="38"/>
  <c r="L89" i="38"/>
  <c r="N89" i="38"/>
  <c r="P89" i="38"/>
  <c r="R89" i="38"/>
  <c r="T89" i="38"/>
  <c r="C118" i="38"/>
  <c r="E118" i="38"/>
  <c r="G118" i="38"/>
  <c r="I118" i="38"/>
  <c r="K118" i="38"/>
  <c r="M118" i="38"/>
  <c r="O118" i="38"/>
  <c r="Q118" i="38"/>
  <c r="S118" i="38"/>
  <c r="U118" i="38"/>
  <c r="C146" i="38"/>
  <c r="E146" i="38"/>
  <c r="G146" i="38"/>
  <c r="I146" i="38"/>
  <c r="K146" i="38"/>
  <c r="M146" i="38"/>
  <c r="O146" i="38"/>
  <c r="Q146" i="38"/>
  <c r="S146" i="38"/>
  <c r="U146" i="38"/>
  <c r="D196" i="38"/>
  <c r="F196" i="38"/>
  <c r="H196" i="38"/>
  <c r="J196" i="38"/>
  <c r="L196" i="38"/>
  <c r="N196" i="38"/>
  <c r="P196" i="38"/>
  <c r="R196" i="38"/>
  <c r="T196" i="38"/>
  <c r="D223" i="38"/>
  <c r="F223" i="38"/>
  <c r="H223" i="38"/>
  <c r="J223" i="38"/>
  <c r="L223" i="38"/>
  <c r="N223" i="38"/>
  <c r="P223" i="38"/>
  <c r="R223" i="38"/>
  <c r="T223" i="38"/>
  <c r="D251" i="38"/>
  <c r="F251" i="38"/>
  <c r="H251" i="38"/>
  <c r="J251" i="38"/>
  <c r="L251" i="38"/>
  <c r="N251" i="38"/>
  <c r="P251" i="38"/>
  <c r="R251" i="38"/>
  <c r="T251" i="38"/>
  <c r="U196" i="38"/>
  <c r="E251" i="38"/>
  <c r="G251" i="38"/>
  <c r="I251" i="38"/>
  <c r="K251" i="38"/>
  <c r="M251" i="38"/>
  <c r="O251" i="38"/>
  <c r="Q251" i="38"/>
  <c r="S251" i="38"/>
  <c r="U251" i="38"/>
  <c r="D280" i="38"/>
  <c r="F280" i="38"/>
  <c r="H280" i="38"/>
  <c r="J280" i="38"/>
  <c r="L280" i="38"/>
  <c r="N280" i="38"/>
  <c r="P280" i="38"/>
  <c r="R280" i="38"/>
  <c r="T280" i="38"/>
  <c r="C280" i="38"/>
  <c r="E280" i="38"/>
  <c r="G280" i="38"/>
  <c r="I280" i="38"/>
  <c r="K280" i="38"/>
  <c r="M280" i="38"/>
  <c r="O280" i="38"/>
  <c r="Q280" i="38"/>
  <c r="S280" i="38"/>
  <c r="U280" i="38"/>
  <c r="H335" i="38" l="1"/>
  <c r="H336" i="38" s="1"/>
  <c r="P335" i="38"/>
  <c r="P336" i="38" s="1"/>
  <c r="S335" i="38"/>
  <c r="S336" i="38" s="1"/>
  <c r="O335" i="38"/>
  <c r="O336" i="38" s="1"/>
  <c r="K335" i="38"/>
  <c r="K336" i="38" s="1"/>
  <c r="G335" i="38"/>
  <c r="G336" i="38" s="1"/>
  <c r="C335" i="38"/>
  <c r="R335" i="38"/>
  <c r="R336" i="38" s="1"/>
  <c r="F335" i="38"/>
  <c r="F336" i="38" s="1"/>
  <c r="Q335" i="38"/>
  <c r="Q336" i="38" s="1"/>
  <c r="M335" i="38"/>
  <c r="M336" i="38" s="1"/>
  <c r="I335" i="38"/>
  <c r="I336" i="38" s="1"/>
  <c r="E335" i="38"/>
  <c r="E336" i="38" s="1"/>
  <c r="D335" i="38"/>
  <c r="L335" i="38"/>
  <c r="L336" i="38" s="1"/>
  <c r="T335" i="38"/>
  <c r="T336" i="38" s="1"/>
  <c r="J335" i="38"/>
  <c r="J336" i="38" s="1"/>
  <c r="N335" i="38"/>
  <c r="N336" i="38" s="1"/>
  <c r="D337" i="38" l="1"/>
  <c r="C336" i="38"/>
  <c r="C337" i="38"/>
  <c r="D336" i="38"/>
</calcChain>
</file>

<file path=xl/sharedStrings.xml><?xml version="1.0" encoding="utf-8"?>
<sst xmlns="http://schemas.openxmlformats.org/spreadsheetml/2006/main" count="1000" uniqueCount="187">
  <si>
    <t>№ рецептуры</t>
  </si>
  <si>
    <t>Название блюда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</si>
  <si>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</si>
  <si>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</si>
  <si>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</si>
  <si>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</si>
  <si>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</si>
  <si>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</si>
  <si>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</si>
  <si>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</si>
  <si>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</si>
  <si>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</si>
  <si>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</si>
  <si>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</si>
  <si>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</si>
  <si>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</si>
  <si>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</si>
  <si>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</si>
  <si>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</si>
  <si>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</si>
  <si>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</si>
  <si>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</si>
  <si>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</si>
  <si>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</si>
  <si>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</si>
  <si>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</si>
  <si>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</si>
  <si>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Завтрак</t>
  </si>
  <si>
    <t>54-9к-2020</t>
  </si>
  <si>
    <t>Каша вязкая молочная овсяная</t>
  </si>
  <si>
    <t>54-4гн-2020</t>
  </si>
  <si>
    <t>Чай с молоком и сахаром</t>
  </si>
  <si>
    <t>Пром.</t>
  </si>
  <si>
    <t>Батон простой</t>
  </si>
  <si>
    <t>Итого за Завтрак</t>
  </si>
  <si>
    <t>Второй завтрак</t>
  </si>
  <si>
    <t>Молоко 2.5%</t>
  </si>
  <si>
    <t>Итого за Второй завтрак</t>
  </si>
  <si>
    <t>Обед</t>
  </si>
  <si>
    <t>54-7с-2020</t>
  </si>
  <si>
    <t>54-1хн-2020</t>
  </si>
  <si>
    <t>Компот из смеси сухофруктов</t>
  </si>
  <si>
    <t>Хлеб пшеничный</t>
  </si>
  <si>
    <t>Хлеб ржаной</t>
  </si>
  <si>
    <t>Итого за Обед</t>
  </si>
  <si>
    <t>Полдник</t>
  </si>
  <si>
    <t>54-3гн -2020</t>
  </si>
  <si>
    <t>Итого за Полдник</t>
  </si>
  <si>
    <t>Итого за день</t>
  </si>
  <si>
    <t>Вторник, 1 неделя</t>
  </si>
  <si>
    <t>54-1з-2020</t>
  </si>
  <si>
    <t>Сыр твердых сортов в нарезке</t>
  </si>
  <si>
    <t>54-21гн-2020</t>
  </si>
  <si>
    <t>Какао с молоком</t>
  </si>
  <si>
    <t>54-8с-2020</t>
  </si>
  <si>
    <t>Суп гороховый</t>
  </si>
  <si>
    <t xml:space="preserve">54-3м-2020 </t>
  </si>
  <si>
    <t>Голубцы ленивые</t>
  </si>
  <si>
    <t>54-33хн-2020</t>
  </si>
  <si>
    <t>Напиток апельсиновый</t>
  </si>
  <si>
    <t>54-10в-2020</t>
  </si>
  <si>
    <t>Булочка ванильная</t>
  </si>
  <si>
    <t>Сок яблочный</t>
  </si>
  <si>
    <t>Среда, 1 неделя</t>
  </si>
  <si>
    <t>54-1о-2020</t>
  </si>
  <si>
    <t>Омлет натуральный</t>
  </si>
  <si>
    <t>54-3гн-2020</t>
  </si>
  <si>
    <t>Чай с лимоном и сахаром</t>
  </si>
  <si>
    <t>54-1с-2020</t>
  </si>
  <si>
    <t>Щи из свежей капусты со сметаной</t>
  </si>
  <si>
    <t>54-4г-2020</t>
  </si>
  <si>
    <t>Каша гречневая рассыпчатая</t>
  </si>
  <si>
    <t>54-3соус-2020</t>
  </si>
  <si>
    <t>Соус красный основной</t>
  </si>
  <si>
    <t>54-23гн-2020</t>
  </si>
  <si>
    <t>Кофейный напиток с молоком</t>
  </si>
  <si>
    <t>54-3г-2020</t>
  </si>
  <si>
    <t>Макароны отварные с сыром</t>
  </si>
  <si>
    <t>Четверг, 1 неделя</t>
  </si>
  <si>
    <t>54-19к-2020</t>
  </si>
  <si>
    <t>Суп молочный с макаронными изделиями</t>
  </si>
  <si>
    <t>54-2гн-2020</t>
  </si>
  <si>
    <t>Чай с сахаром</t>
  </si>
  <si>
    <t>54-21г-2020</t>
  </si>
  <si>
    <t>Горошница</t>
  </si>
  <si>
    <t>Сушка простая</t>
  </si>
  <si>
    <t>Пятница, 1 неделя</t>
  </si>
  <si>
    <t>54-7к-2020</t>
  </si>
  <si>
    <t>54-2с-2020</t>
  </si>
  <si>
    <t>Борщ с капустой и картофелем со сметаной</t>
  </si>
  <si>
    <t>54-11г-2020</t>
  </si>
  <si>
    <t>Картофельное пюре</t>
  </si>
  <si>
    <t>54-7р-2020</t>
  </si>
  <si>
    <t>Рыба, припущенная в молоке (минтай)</t>
  </si>
  <si>
    <t>Понедельник, 2 неделя</t>
  </si>
  <si>
    <t>54-3с-2020</t>
  </si>
  <si>
    <t>Рассольник Ленинградский</t>
  </si>
  <si>
    <t>Вторник, 2 неделя</t>
  </si>
  <si>
    <t>54-21к-2020</t>
  </si>
  <si>
    <t>54-6с-2020</t>
  </si>
  <si>
    <t>Суп картофельный с клецками</t>
  </si>
  <si>
    <t>Среда, 2 неделя</t>
  </si>
  <si>
    <t xml:space="preserve">54-2м-2020 </t>
  </si>
  <si>
    <t>Гуляш из говядины</t>
  </si>
  <si>
    <t>Четверг, 2 неделя</t>
  </si>
  <si>
    <t>Пятница, 2 неделя</t>
  </si>
  <si>
    <t>54-16з-2020</t>
  </si>
  <si>
    <t>Винегрет с растительным маслом</t>
  </si>
  <si>
    <t>54-1г-2020</t>
  </si>
  <si>
    <t>Макароны отварные</t>
  </si>
  <si>
    <t>Кисель</t>
  </si>
  <si>
    <t xml:space="preserve">Каша манная </t>
  </si>
  <si>
    <t>Суббота, 1 неделя</t>
  </si>
  <si>
    <t>Суббота, 2 неделя</t>
  </si>
  <si>
    <t>Каша вязкая молочная ячневая</t>
  </si>
  <si>
    <t xml:space="preserve">Кисель </t>
  </si>
  <si>
    <t>СОГЛАСОВАНО</t>
  </si>
  <si>
    <t>УТВЕРЖДЕНО</t>
  </si>
  <si>
    <t>____________________________</t>
  </si>
  <si>
    <t>ном.рец №174</t>
  </si>
  <si>
    <t>40/40</t>
  </si>
  <si>
    <t>ИТОГО</t>
  </si>
  <si>
    <t>Пищевые вещества</t>
  </si>
  <si>
    <t>Витамины</t>
  </si>
  <si>
    <t>Минеральные вещества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</si>
  <si>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</si>
  <si>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</si>
  <si>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</si>
  <si>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</si>
  <si>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</si>
  <si>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завтрак</t>
  </si>
  <si>
    <t>второй завтрак</t>
  </si>
  <si>
    <t>обед</t>
  </si>
  <si>
    <t>полдник</t>
  </si>
  <si>
    <t>54-11м-2020</t>
  </si>
  <si>
    <t>Плов из говядины</t>
  </si>
  <si>
    <t>120/30</t>
  </si>
  <si>
    <t>1-7 лет</t>
  </si>
  <si>
    <t>1-7</t>
  </si>
  <si>
    <t>54-13з-2020</t>
  </si>
  <si>
    <t>Салат из свеклы отварной с растительным маслом</t>
  </si>
  <si>
    <t>Тефтели мясные из говядины полуфабрикат</t>
  </si>
  <si>
    <t>Тефтели мясные из говядины, полуфабрикат</t>
  </si>
  <si>
    <t>1 день, 1 неделя</t>
  </si>
  <si>
    <t>2 день, 1 неделя</t>
  </si>
  <si>
    <t>3 день, 1 неделя</t>
  </si>
  <si>
    <t>4 день, 1 неделя</t>
  </si>
  <si>
    <t>5 день, 1 неделя</t>
  </si>
  <si>
    <t>6 день, 1 неделя</t>
  </si>
  <si>
    <t>7 день, 2 неделя</t>
  </si>
  <si>
    <t>8 день, 2 неделя</t>
  </si>
  <si>
    <t>9 день, 2 неделя</t>
  </si>
  <si>
    <t>10 день, 2 неделя</t>
  </si>
  <si>
    <t>11 день, 2 неделя</t>
  </si>
  <si>
    <t>12 день, 2 неделя</t>
  </si>
  <si>
    <t>№438</t>
  </si>
  <si>
    <t>Напиток яблочный</t>
  </si>
  <si>
    <t>Суп картофельный с вермишелью</t>
  </si>
  <si>
    <t>54-6к-2020</t>
  </si>
  <si>
    <t>Каша вязкая молочная пшенная</t>
  </si>
  <si>
    <t>Чай - заварка</t>
  </si>
  <si>
    <t>54-1т-2020</t>
  </si>
  <si>
    <t xml:space="preserve">Запеканка из творога </t>
  </si>
  <si>
    <t>Молоко сгущенное с сахаром</t>
  </si>
  <si>
    <t>Блин без начинки П/Ф (45гр) 1 шт</t>
  </si>
  <si>
    <t>№ Т/К 401</t>
  </si>
  <si>
    <t>54-11з-2020</t>
  </si>
  <si>
    <t>№272</t>
  </si>
  <si>
    <t>Биточек рубленный из говядины с соусом</t>
  </si>
  <si>
    <t>50/30</t>
  </si>
  <si>
    <t>54-19з-2020</t>
  </si>
  <si>
    <t>Масло сливочное (порциями)</t>
  </si>
  <si>
    <t>54-27м-2020</t>
  </si>
  <si>
    <t>Рагу из курицы</t>
  </si>
  <si>
    <t>110/40</t>
  </si>
  <si>
    <t>Фрукт (яблоко, апельсин)</t>
  </si>
  <si>
    <t>Ряженка</t>
  </si>
  <si>
    <t>т/к №410</t>
  </si>
  <si>
    <t xml:space="preserve">Треугольник П/Ф </t>
  </si>
  <si>
    <t>т/к №21</t>
  </si>
  <si>
    <t>Морковь отварная (порциями)</t>
  </si>
  <si>
    <t>т/к №33</t>
  </si>
  <si>
    <t>Свекла отварная (порциями)</t>
  </si>
  <si>
    <t>т/к №20</t>
  </si>
  <si>
    <t>Салат из репчатого лука</t>
  </si>
  <si>
    <t>Салат из отварной моркови с яблоками и растительным маслом</t>
  </si>
  <si>
    <t>Меню для организации питания детей от 1 до 7 лет, посещающих дошкольные образовательные учреждения Мензелинского района РТ на март 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</si>
</sst>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indexed="8"/>
      <name val="Arial"/>
      <family val="2"/>
      <charset val="204"/>
    </font>
    <font>
      <b/>
      <sz val="11"/>
      <name val="Calibri"/>
      <family val="2"/>
      <charset val="204"/>
    </font>
    <font>
      <b/>
      <sz val="12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4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0" applyFont="1" applyAlignment="1">
      <alignment horizontal="center"/>
    </xf>
    <xf numFmtId="0" fontId="1" fillId="0" borderId="1" xfId="0" applyFont="1" applyBorder="1" applyAlignment="1"/>
    <xf numFmtId="0" fontId="1" fillId="0" borderId="1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wrapText="1"/>
    </xf>
    <xf numFmtId="2" fontId="0" fillId="0" borderId="1" xfId="0" applyNumberFormat="1" applyBorder="1" applyAlignment="1">
      <alignment horizontal="center"/>
    </xf>
    <xf numFmtId="2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/>
    <xf numFmtId="49" fontId="1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right"/>
    </xf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right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right" wrapText="1"/>
    </xf>
    <xf numFmtId="0" fontId="0" fillId="0" borderId="0" xfId="0" applyAlignment="1">
      <alignment horizontal="right" wrapText="1"/>
    </xf>
    <xf numFmtId="0" fontId="6" fillId="0" borderId="3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7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0" fillId="0" borderId="3" xfId="0" applyFont="1" applyBorder="1" applyAlignment="1">
      <alignment horizontal="center"/>
    </xf>
    <xf numFmtId="0" fontId="1" fillId="0" borderId="0" xfId="0" applyFont="1" applyAlignment="1">
      <alignment horizontal="center"/>
    </xf>
    <xf numFmtId="1" fontId="0" fillId="0" borderId="1" xfId="0" applyNumberFormat="1" applyBorder="1" applyAlignment="1">
      <alignment horizontal="center"/>
    </xf>
    <xf numFmtId="0" fontId="5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371475</xdr:colOff>
      <xdr:row>0</xdr:row>
      <xdr:rowOff>0</xdr:rowOff>
    </xdr:from>
    <xdr:to>
      <xdr:col>21</xdr:col>
      <xdr:colOff>423545</xdr:colOff>
      <xdr:row>6</xdr:row>
      <xdr:rowOff>76200</xdr:rowOff>
    </xdr:to>
    <xdr:pic>
      <xdr:nvPicPr>
        <xdr:cNvPr id="2" name="Рисунок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06050" y="0"/>
          <a:ext cx="1728470" cy="12382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17</xdr:col>
      <xdr:colOff>371475</xdr:colOff>
      <xdr:row>4</xdr:row>
      <xdr:rowOff>76200</xdr:rowOff>
    </xdr:from>
    <xdr:to>
      <xdr:col>19</xdr:col>
      <xdr:colOff>57150</xdr:colOff>
      <xdr:row>4</xdr:row>
      <xdr:rowOff>171450</xdr:rowOff>
    </xdr:to>
    <xdr:sp macro="" textlink="">
      <xdr:nvSpPr>
        <xdr:cNvPr id="4" name="Прямоугольник 3"/>
        <xdr:cNvSpPr/>
      </xdr:nvSpPr>
      <xdr:spPr>
        <a:xfrm>
          <a:off x="10306050" y="838200"/>
          <a:ext cx="523875" cy="95250"/>
        </a:xfrm>
        <a:prstGeom prst="rect">
          <a:avLst/>
        </a:prstGeom>
        <a:ln>
          <a:solidFill>
            <a:schemeClr val="bg1"/>
          </a:solidFill>
        </a:ln>
      </xdr:spPr>
      <xdr:style>
        <a:lnRef idx="2">
          <a:schemeClr val="accent6"/>
        </a:lnRef>
        <a:fillRef idx="1">
          <a:schemeClr val="lt1"/>
        </a:fillRef>
        <a:effectRef idx="0">
          <a:schemeClr val="accent6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ru-RU" sz="1100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344"/>
  <sheetViews>
    <sheetView tabSelected="1" zoomScaleNormal="100" workbookViewId="0">
      <selection activeCell="R6" sqref="R6"/>
    </sheetView>
  </sheetViews>
  <sheetFormatPr defaultRowHeight="15" x14ac:dyDescent="0.25"/>
  <cols>
    <col min="1" max="1" width="11.28515625" customWidth="1"/>
    <col min="2" max="2" width="43" customWidth="1"/>
    <col min="3" max="6" width="6.28515625" customWidth="1"/>
    <col min="7" max="7" width="6.7109375" customWidth="1"/>
    <col min="8" max="21" width="6.28515625" customWidth="1"/>
  </cols>
  <sheetData>
    <row r="1" spans="1:21" x14ac:dyDescent="0.25">
      <c r="A1" s="28" t="s">
        <v>116</v>
      </c>
      <c r="B1" s="29"/>
      <c r="O1" s="30" t="s">
        <v>117</v>
      </c>
      <c r="P1" s="31"/>
      <c r="Q1" s="31"/>
      <c r="R1" s="31"/>
      <c r="S1" s="31"/>
      <c r="T1" s="31"/>
      <c r="U1" s="31"/>
    </row>
    <row r="2" spans="1:21" x14ac:dyDescent="0.25">
      <c r="A2" s="32" t="s">
        <v>118</v>
      </c>
      <c r="B2" s="33"/>
      <c r="C2" s="33"/>
      <c r="D2" s="33"/>
      <c r="E2" s="33"/>
      <c r="F2" s="33"/>
      <c r="G2" s="33"/>
      <c r="O2" s="34"/>
      <c r="P2" s="35"/>
      <c r="Q2" s="35"/>
      <c r="R2" s="35"/>
      <c r="S2" s="35"/>
      <c r="T2" s="35"/>
      <c r="U2" s="35"/>
    </row>
    <row r="3" spans="1:21" x14ac:dyDescent="0.25">
      <c r="A3" s="28" t="s">
        <v>118</v>
      </c>
      <c r="B3" s="29"/>
      <c r="C3" s="29"/>
      <c r="D3" s="29"/>
      <c r="E3" s="29"/>
      <c r="F3" s="29"/>
      <c r="G3" s="29"/>
      <c r="O3" s="30"/>
      <c r="P3" s="31"/>
      <c r="Q3" s="31"/>
      <c r="R3" s="31"/>
      <c r="S3" s="31"/>
      <c r="T3" s="31"/>
      <c r="U3" s="31"/>
    </row>
    <row r="5" spans="1:21" ht="15.75" x14ac:dyDescent="0.25">
      <c r="A5" s="47" t="s">
        <v>186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</row>
    <row r="6" spans="1:21" ht="15.75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15.75" x14ac:dyDescent="0.25">
      <c r="A7" s="27" t="s">
        <v>143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7"/>
      <c r="T7" s="27"/>
      <c r="U7" s="27"/>
    </row>
    <row r="9" spans="1:21" x14ac:dyDescent="0.25">
      <c r="A9" s="7" t="s">
        <v>0</v>
      </c>
      <c r="B9" s="7" t="s">
        <v>1</v>
      </c>
      <c r="C9" s="7" t="s">
        <v>2</v>
      </c>
      <c r="D9" s="7" t="s">
        <v>3</v>
      </c>
      <c r="E9" s="7" t="s">
        <v>4</v>
      </c>
      <c r="F9" s="7" t="s">
        <v>5</v>
      </c>
      <c r="G9" s="7" t="s">
        <v>6</v>
      </c>
      <c r="H9" s="7" t="s">
        <v>7</v>
      </c>
      <c r="I9" s="7" t="s">
        <v>8</v>
      </c>
      <c r="J9" s="7" t="s">
        <v>9</v>
      </c>
      <c r="K9" s="7" t="s">
        <v>10</v>
      </c>
      <c r="L9" s="7" t="s">
        <v>11</v>
      </c>
      <c r="M9" s="7" t="s">
        <v>12</v>
      </c>
      <c r="N9" s="7" t="s">
        <v>13</v>
      </c>
      <c r="O9" s="7" t="s">
        <v>14</v>
      </c>
      <c r="P9" s="7" t="s">
        <v>15</v>
      </c>
      <c r="Q9" s="7" t="s">
        <v>16</v>
      </c>
      <c r="R9" s="7" t="s">
        <v>17</v>
      </c>
      <c r="S9" s="7" t="s">
        <v>18</v>
      </c>
      <c r="T9" s="7" t="s">
        <v>19</v>
      </c>
      <c r="U9" s="7" t="s">
        <v>20</v>
      </c>
    </row>
    <row r="10" spans="1:21" x14ac:dyDescent="0.25">
      <c r="A10" s="7"/>
      <c r="B10" s="7"/>
      <c r="C10" s="7" t="s">
        <v>21</v>
      </c>
      <c r="D10" s="7" t="s">
        <v>21</v>
      </c>
      <c r="E10" s="7" t="s">
        <v>21</v>
      </c>
      <c r="F10" s="7" t="s">
        <v>21</v>
      </c>
      <c r="G10" s="7" t="s">
        <v>22</v>
      </c>
      <c r="H10" s="7" t="s">
        <v>23</v>
      </c>
      <c r="I10" s="7" t="s">
        <v>23</v>
      </c>
      <c r="J10" s="7" t="s">
        <v>24</v>
      </c>
      <c r="K10" s="7" t="s">
        <v>25</v>
      </c>
      <c r="L10" s="7" t="s">
        <v>23</v>
      </c>
      <c r="M10" s="7" t="s">
        <v>23</v>
      </c>
      <c r="N10" s="7" t="s">
        <v>23</v>
      </c>
      <c r="O10" s="7" t="s">
        <v>23</v>
      </c>
      <c r="P10" s="7" t="s">
        <v>23</v>
      </c>
      <c r="Q10" s="7" t="s">
        <v>23</v>
      </c>
      <c r="R10" s="7" t="s">
        <v>23</v>
      </c>
      <c r="S10" s="7" t="s">
        <v>25</v>
      </c>
      <c r="T10" s="7" t="s">
        <v>25</v>
      </c>
      <c r="U10" s="7" t="s">
        <v>25</v>
      </c>
    </row>
    <row r="11" spans="1:21" x14ac:dyDescent="0.25">
      <c r="A11" s="3"/>
      <c r="B11" s="4" t="s">
        <v>26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 x14ac:dyDescent="0.25">
      <c r="A12" s="3"/>
      <c r="B12" s="2" t="s">
        <v>27</v>
      </c>
      <c r="C12" s="6" t="s">
        <v>138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 x14ac:dyDescent="0.25">
      <c r="A13" s="3" t="s">
        <v>28</v>
      </c>
      <c r="B13" s="3" t="s">
        <v>29</v>
      </c>
      <c r="C13" s="3">
        <v>180</v>
      </c>
      <c r="D13" s="3">
        <v>7.7</v>
      </c>
      <c r="E13" s="3">
        <v>10.1</v>
      </c>
      <c r="F13" s="3">
        <v>30.9</v>
      </c>
      <c r="G13" s="3">
        <v>245.6</v>
      </c>
      <c r="H13" s="3">
        <v>0.19</v>
      </c>
      <c r="I13" s="3">
        <v>0.16</v>
      </c>
      <c r="J13" s="3">
        <v>36.18</v>
      </c>
      <c r="K13" s="3">
        <v>0.12</v>
      </c>
      <c r="L13" s="3">
        <v>0.47</v>
      </c>
      <c r="M13" s="3">
        <v>311.99</v>
      </c>
      <c r="N13" s="3">
        <v>246.64</v>
      </c>
      <c r="O13" s="3">
        <v>141.88</v>
      </c>
      <c r="P13" s="3">
        <v>56.55</v>
      </c>
      <c r="Q13" s="3">
        <v>210.04</v>
      </c>
      <c r="R13" s="3">
        <v>1.65</v>
      </c>
      <c r="S13" s="3">
        <v>46.13</v>
      </c>
      <c r="T13" s="3">
        <v>13.11</v>
      </c>
      <c r="U13" s="3">
        <v>56.05</v>
      </c>
    </row>
    <row r="14" spans="1:21" x14ac:dyDescent="0.25">
      <c r="A14" s="3" t="s">
        <v>30</v>
      </c>
      <c r="B14" s="3" t="s">
        <v>31</v>
      </c>
      <c r="C14" s="3">
        <v>150</v>
      </c>
      <c r="D14" s="3">
        <v>1.1000000000000001</v>
      </c>
      <c r="E14" s="3">
        <v>0.8</v>
      </c>
      <c r="F14" s="3">
        <v>6.4</v>
      </c>
      <c r="G14" s="3">
        <v>37.700000000000003</v>
      </c>
      <c r="H14" s="3">
        <v>0.01</v>
      </c>
      <c r="I14" s="3">
        <v>0.05</v>
      </c>
      <c r="J14" s="3">
        <v>5.0599999999999996</v>
      </c>
      <c r="K14" s="3">
        <v>0</v>
      </c>
      <c r="L14" s="3">
        <v>0.21</v>
      </c>
      <c r="M14" s="3">
        <v>14.52</v>
      </c>
      <c r="N14" s="3">
        <v>53.29</v>
      </c>
      <c r="O14" s="3">
        <v>75.98</v>
      </c>
      <c r="P14" s="3">
        <v>6</v>
      </c>
      <c r="Q14" s="3">
        <v>32.049999999999997</v>
      </c>
      <c r="R14" s="3">
        <v>0.31</v>
      </c>
      <c r="S14" s="3">
        <v>3.38</v>
      </c>
      <c r="T14" s="3">
        <v>0.66</v>
      </c>
      <c r="U14" s="3">
        <v>7.5</v>
      </c>
    </row>
    <row r="15" spans="1:21" x14ac:dyDescent="0.25">
      <c r="A15" s="3" t="s">
        <v>32</v>
      </c>
      <c r="B15" s="3" t="s">
        <v>33</v>
      </c>
      <c r="C15" s="3">
        <v>20</v>
      </c>
      <c r="D15" s="3">
        <v>1.6</v>
      </c>
      <c r="E15" s="3">
        <v>0.2</v>
      </c>
      <c r="F15" s="3">
        <v>9.8000000000000007</v>
      </c>
      <c r="G15" s="3">
        <v>47.5</v>
      </c>
      <c r="H15" s="3">
        <v>0.03</v>
      </c>
      <c r="I15" s="3">
        <v>0.01</v>
      </c>
      <c r="J15" s="3">
        <v>0</v>
      </c>
      <c r="K15" s="3">
        <v>0</v>
      </c>
      <c r="L15" s="3">
        <v>0</v>
      </c>
      <c r="M15" s="3">
        <v>88.6</v>
      </c>
      <c r="N15" s="3">
        <v>27.2</v>
      </c>
      <c r="O15" s="3">
        <v>4.5999999999999996</v>
      </c>
      <c r="P15" s="3">
        <v>6.8</v>
      </c>
      <c r="Q15" s="3">
        <v>17.8</v>
      </c>
      <c r="R15" s="3">
        <v>0.4</v>
      </c>
      <c r="S15" s="3">
        <v>0.64</v>
      </c>
      <c r="T15" s="3">
        <v>1.2</v>
      </c>
      <c r="U15" s="3">
        <v>2.9</v>
      </c>
    </row>
    <row r="16" spans="1:21" x14ac:dyDescent="0.25">
      <c r="A16" s="3" t="s">
        <v>170</v>
      </c>
      <c r="B16" s="3" t="s">
        <v>171</v>
      </c>
      <c r="C16" s="3">
        <v>10</v>
      </c>
      <c r="D16" s="3">
        <v>0.1</v>
      </c>
      <c r="E16" s="3">
        <v>7.3</v>
      </c>
      <c r="F16" s="3">
        <v>0.1</v>
      </c>
      <c r="G16" s="3">
        <v>66.099999999999994</v>
      </c>
      <c r="H16" s="3">
        <v>0</v>
      </c>
      <c r="I16" s="3">
        <v>0.01</v>
      </c>
      <c r="J16" s="3">
        <v>45</v>
      </c>
      <c r="K16" s="3">
        <v>0.13</v>
      </c>
      <c r="L16" s="3">
        <v>0</v>
      </c>
      <c r="M16" s="3">
        <v>1.5</v>
      </c>
      <c r="N16" s="3">
        <v>3</v>
      </c>
      <c r="O16" s="3">
        <v>2.4</v>
      </c>
      <c r="P16" s="3">
        <v>0</v>
      </c>
      <c r="Q16" s="3">
        <v>3</v>
      </c>
      <c r="R16" s="3">
        <v>0.02</v>
      </c>
      <c r="S16" s="3">
        <v>0</v>
      </c>
      <c r="T16" s="3">
        <v>0.1</v>
      </c>
      <c r="U16" s="3">
        <v>0.28000000000000003</v>
      </c>
    </row>
    <row r="17" spans="1:21" x14ac:dyDescent="0.25">
      <c r="A17" s="3"/>
      <c r="B17" s="2" t="s">
        <v>34</v>
      </c>
      <c r="C17" s="2">
        <f>SUM(C13:C16)</f>
        <v>360</v>
      </c>
      <c r="D17" s="2">
        <f t="shared" ref="D17:U17" si="0">SUM(D13:D16)</f>
        <v>10.5</v>
      </c>
      <c r="E17" s="2">
        <f t="shared" si="0"/>
        <v>18.399999999999999</v>
      </c>
      <c r="F17" s="2">
        <f t="shared" si="0"/>
        <v>47.199999999999996</v>
      </c>
      <c r="G17" s="2">
        <f t="shared" si="0"/>
        <v>396.9</v>
      </c>
      <c r="H17" s="2">
        <f t="shared" si="0"/>
        <v>0.23</v>
      </c>
      <c r="I17" s="2">
        <f t="shared" si="0"/>
        <v>0.23000000000000004</v>
      </c>
      <c r="J17" s="2">
        <f t="shared" si="0"/>
        <v>86.240000000000009</v>
      </c>
      <c r="K17" s="2">
        <f t="shared" si="0"/>
        <v>0.25</v>
      </c>
      <c r="L17" s="2">
        <f t="shared" si="0"/>
        <v>0.67999999999999994</v>
      </c>
      <c r="M17" s="2">
        <f t="shared" si="0"/>
        <v>416.61</v>
      </c>
      <c r="N17" s="2">
        <f t="shared" si="0"/>
        <v>330.13</v>
      </c>
      <c r="O17" s="2">
        <f t="shared" si="0"/>
        <v>224.86</v>
      </c>
      <c r="P17" s="2">
        <f t="shared" si="0"/>
        <v>69.349999999999994</v>
      </c>
      <c r="Q17" s="2">
        <f t="shared" si="0"/>
        <v>262.89</v>
      </c>
      <c r="R17" s="2">
        <f t="shared" si="0"/>
        <v>2.38</v>
      </c>
      <c r="S17" s="2">
        <f t="shared" si="0"/>
        <v>50.150000000000006</v>
      </c>
      <c r="T17" s="2">
        <f t="shared" si="0"/>
        <v>15.069999999999999</v>
      </c>
      <c r="U17" s="2">
        <f t="shared" si="0"/>
        <v>66.73</v>
      </c>
    </row>
    <row r="18" spans="1:21" x14ac:dyDescent="0.25">
      <c r="A18" s="3"/>
      <c r="B18" s="2" t="s">
        <v>35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:21" x14ac:dyDescent="0.25">
      <c r="A19" s="3" t="s">
        <v>32</v>
      </c>
      <c r="B19" s="3" t="s">
        <v>36</v>
      </c>
      <c r="C19" s="3">
        <v>150</v>
      </c>
      <c r="D19" s="3">
        <v>4.3499999999999996</v>
      </c>
      <c r="E19" s="3">
        <v>3.75</v>
      </c>
      <c r="F19" s="3">
        <v>7.2</v>
      </c>
      <c r="G19" s="3">
        <v>79.900000000000006</v>
      </c>
      <c r="H19" s="3">
        <v>7.5999999999999998E-2</v>
      </c>
      <c r="I19" s="3">
        <v>0.18</v>
      </c>
      <c r="J19" s="3">
        <v>19.8</v>
      </c>
      <c r="K19" s="3">
        <v>0</v>
      </c>
      <c r="L19" s="3">
        <v>0.78</v>
      </c>
      <c r="M19" s="3">
        <v>57</v>
      </c>
      <c r="N19" s="3">
        <v>181.77</v>
      </c>
      <c r="O19" s="3">
        <v>158.4</v>
      </c>
      <c r="P19" s="3">
        <v>18.27</v>
      </c>
      <c r="Q19" s="3">
        <v>117.45</v>
      </c>
      <c r="R19" s="3">
        <v>0.13100000000000001</v>
      </c>
      <c r="S19" s="3">
        <v>13.5</v>
      </c>
      <c r="T19" s="3">
        <v>2.64</v>
      </c>
      <c r="U19" s="3">
        <v>30</v>
      </c>
    </row>
    <row r="20" spans="1:21" x14ac:dyDescent="0.25">
      <c r="A20" s="3"/>
      <c r="B20" s="2" t="s">
        <v>37</v>
      </c>
      <c r="C20" s="2">
        <f>C19</f>
        <v>150</v>
      </c>
      <c r="D20" s="2">
        <f t="shared" ref="D20:U20" si="1">D19</f>
        <v>4.3499999999999996</v>
      </c>
      <c r="E20" s="2">
        <f t="shared" si="1"/>
        <v>3.75</v>
      </c>
      <c r="F20" s="2">
        <f t="shared" si="1"/>
        <v>7.2</v>
      </c>
      <c r="G20" s="2">
        <f t="shared" si="1"/>
        <v>79.900000000000006</v>
      </c>
      <c r="H20" s="2">
        <f t="shared" si="1"/>
        <v>7.5999999999999998E-2</v>
      </c>
      <c r="I20" s="2">
        <f t="shared" si="1"/>
        <v>0.18</v>
      </c>
      <c r="J20" s="2">
        <f t="shared" si="1"/>
        <v>19.8</v>
      </c>
      <c r="K20" s="2">
        <f t="shared" si="1"/>
        <v>0</v>
      </c>
      <c r="L20" s="2">
        <f t="shared" si="1"/>
        <v>0.78</v>
      </c>
      <c r="M20" s="2">
        <f t="shared" si="1"/>
        <v>57</v>
      </c>
      <c r="N20" s="2">
        <f t="shared" si="1"/>
        <v>181.77</v>
      </c>
      <c r="O20" s="2">
        <f t="shared" si="1"/>
        <v>158.4</v>
      </c>
      <c r="P20" s="2">
        <f t="shared" si="1"/>
        <v>18.27</v>
      </c>
      <c r="Q20" s="2">
        <f t="shared" si="1"/>
        <v>117.45</v>
      </c>
      <c r="R20" s="2">
        <f t="shared" si="1"/>
        <v>0.13100000000000001</v>
      </c>
      <c r="S20" s="2">
        <f t="shared" si="1"/>
        <v>13.5</v>
      </c>
      <c r="T20" s="2">
        <f t="shared" si="1"/>
        <v>2.64</v>
      </c>
      <c r="U20" s="2">
        <f t="shared" si="1"/>
        <v>30</v>
      </c>
    </row>
    <row r="21" spans="1:21" x14ac:dyDescent="0.25">
      <c r="A21" s="3"/>
      <c r="B21" s="2" t="s">
        <v>38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</row>
    <row r="22" spans="1:21" x14ac:dyDescent="0.25">
      <c r="A22" s="8" t="s">
        <v>179</v>
      </c>
      <c r="B22" s="15" t="s">
        <v>180</v>
      </c>
      <c r="C22" s="3">
        <v>50</v>
      </c>
      <c r="D22" s="3">
        <v>0.7</v>
      </c>
      <c r="E22" s="3">
        <v>0.1</v>
      </c>
      <c r="F22" s="3">
        <v>3.5</v>
      </c>
      <c r="G22" s="3">
        <v>17.5</v>
      </c>
      <c r="H22" s="3">
        <v>0</v>
      </c>
      <c r="I22" s="3">
        <v>0</v>
      </c>
      <c r="J22" s="3">
        <v>0</v>
      </c>
      <c r="K22" s="3">
        <v>0</v>
      </c>
      <c r="L22" s="3">
        <v>2.5</v>
      </c>
      <c r="M22" s="3">
        <v>0</v>
      </c>
      <c r="N22" s="3">
        <v>0</v>
      </c>
      <c r="O22" s="3">
        <v>25.5</v>
      </c>
      <c r="P22" s="3">
        <v>19</v>
      </c>
      <c r="Q22" s="3">
        <v>27.5</v>
      </c>
      <c r="R22" s="3">
        <v>0.5</v>
      </c>
      <c r="S22" s="3">
        <v>0</v>
      </c>
      <c r="T22" s="3">
        <v>0</v>
      </c>
      <c r="U22" s="3">
        <v>0</v>
      </c>
    </row>
    <row r="23" spans="1:21" x14ac:dyDescent="0.25">
      <c r="A23" s="3" t="s">
        <v>39</v>
      </c>
      <c r="B23" s="8" t="s">
        <v>157</v>
      </c>
      <c r="C23" s="3">
        <v>200</v>
      </c>
      <c r="D23" s="3">
        <v>5.2</v>
      </c>
      <c r="E23" s="3">
        <v>2.8</v>
      </c>
      <c r="F23" s="3">
        <v>18.5</v>
      </c>
      <c r="G23" s="3">
        <v>119.6</v>
      </c>
      <c r="H23" s="3">
        <v>0.09</v>
      </c>
      <c r="I23" s="3">
        <v>0.05</v>
      </c>
      <c r="J23" s="3">
        <v>97.51</v>
      </c>
      <c r="K23" s="3">
        <v>0</v>
      </c>
      <c r="L23" s="3">
        <v>6.89</v>
      </c>
      <c r="M23" s="3">
        <v>93.01</v>
      </c>
      <c r="N23" s="3">
        <v>410.42</v>
      </c>
      <c r="O23" s="3">
        <v>13.73</v>
      </c>
      <c r="P23" s="3">
        <v>20.84</v>
      </c>
      <c r="Q23" s="3">
        <v>54.56</v>
      </c>
      <c r="R23" s="3">
        <v>0.86</v>
      </c>
      <c r="S23" s="3">
        <v>16.760000000000002</v>
      </c>
      <c r="T23" s="3">
        <v>0.23</v>
      </c>
      <c r="U23" s="3">
        <v>32.72</v>
      </c>
    </row>
    <row r="24" spans="1:21" x14ac:dyDescent="0.25">
      <c r="A24" s="3" t="s">
        <v>172</v>
      </c>
      <c r="B24" s="3" t="s">
        <v>173</v>
      </c>
      <c r="C24" s="8" t="s">
        <v>174</v>
      </c>
      <c r="D24" s="3">
        <v>15.7</v>
      </c>
      <c r="E24" s="3">
        <v>5.3</v>
      </c>
      <c r="F24" s="3">
        <v>13.1</v>
      </c>
      <c r="G24" s="3">
        <v>163</v>
      </c>
      <c r="H24" s="3">
        <v>0.1</v>
      </c>
      <c r="I24" s="3">
        <v>0.08</v>
      </c>
      <c r="J24" s="3">
        <v>194.76</v>
      </c>
      <c r="K24" s="3">
        <v>0</v>
      </c>
      <c r="L24" s="3">
        <v>8.44</v>
      </c>
      <c r="M24" s="3">
        <v>211.04</v>
      </c>
      <c r="N24" s="3">
        <v>553.91999999999996</v>
      </c>
      <c r="O24" s="3">
        <v>24.14</v>
      </c>
      <c r="P24" s="3">
        <v>70.010000000000005</v>
      </c>
      <c r="Q24" s="3">
        <v>144.38999999999999</v>
      </c>
      <c r="R24" s="3">
        <v>1.6</v>
      </c>
      <c r="S24" s="3">
        <v>32.229999999999997</v>
      </c>
      <c r="T24" s="3">
        <v>12.78</v>
      </c>
      <c r="U24" s="3">
        <v>117.27</v>
      </c>
    </row>
    <row r="25" spans="1:21" x14ac:dyDescent="0.25">
      <c r="A25" s="3" t="s">
        <v>40</v>
      </c>
      <c r="B25" s="3" t="s">
        <v>41</v>
      </c>
      <c r="C25" s="3">
        <v>150</v>
      </c>
      <c r="D25" s="3">
        <v>0.4</v>
      </c>
      <c r="E25" s="3">
        <v>0</v>
      </c>
      <c r="F25" s="3">
        <v>14.8</v>
      </c>
      <c r="G25" s="3">
        <v>60.7</v>
      </c>
      <c r="H25" s="3">
        <v>0</v>
      </c>
      <c r="I25" s="3">
        <v>0</v>
      </c>
      <c r="J25" s="3">
        <v>11.25</v>
      </c>
      <c r="K25" s="3">
        <v>0</v>
      </c>
      <c r="L25" s="3">
        <v>0.02</v>
      </c>
      <c r="M25" s="3">
        <v>0.04</v>
      </c>
      <c r="N25" s="3">
        <v>0.13</v>
      </c>
      <c r="O25" s="3">
        <v>81.06</v>
      </c>
      <c r="P25" s="3">
        <v>1.58</v>
      </c>
      <c r="Q25" s="3">
        <v>3.23</v>
      </c>
      <c r="R25" s="3">
        <v>0.06</v>
      </c>
      <c r="S25" s="3">
        <v>0</v>
      </c>
      <c r="T25" s="3">
        <v>0</v>
      </c>
      <c r="U25" s="3">
        <v>0</v>
      </c>
    </row>
    <row r="26" spans="1:21" x14ac:dyDescent="0.25">
      <c r="A26" s="3" t="s">
        <v>32</v>
      </c>
      <c r="B26" s="3" t="s">
        <v>42</v>
      </c>
      <c r="C26" s="3">
        <v>20</v>
      </c>
      <c r="D26" s="3">
        <v>1.5</v>
      </c>
      <c r="E26" s="3">
        <v>0.2</v>
      </c>
      <c r="F26" s="3">
        <v>9.8000000000000007</v>
      </c>
      <c r="G26" s="3">
        <v>46.9</v>
      </c>
      <c r="H26" s="3">
        <v>0.02</v>
      </c>
      <c r="I26" s="3">
        <v>0.01</v>
      </c>
      <c r="J26" s="3">
        <v>0</v>
      </c>
      <c r="K26" s="3">
        <v>0</v>
      </c>
      <c r="L26" s="3">
        <v>0</v>
      </c>
      <c r="M26" s="3">
        <v>99.8</v>
      </c>
      <c r="N26" s="3">
        <v>18.600000000000001</v>
      </c>
      <c r="O26" s="3">
        <v>4</v>
      </c>
      <c r="P26" s="3">
        <v>2.8</v>
      </c>
      <c r="Q26" s="3">
        <v>13</v>
      </c>
      <c r="R26" s="3">
        <v>0.22</v>
      </c>
      <c r="S26" s="3">
        <v>0.64</v>
      </c>
      <c r="T26" s="3">
        <v>1.2</v>
      </c>
      <c r="U26" s="3">
        <v>2.9</v>
      </c>
    </row>
    <row r="27" spans="1:21" x14ac:dyDescent="0.25">
      <c r="A27" s="3" t="s">
        <v>32</v>
      </c>
      <c r="B27" s="3" t="s">
        <v>43</v>
      </c>
      <c r="C27" s="3">
        <v>20</v>
      </c>
      <c r="D27" s="3">
        <v>1.3</v>
      </c>
      <c r="E27" s="3">
        <v>0.2</v>
      </c>
      <c r="F27" s="3">
        <v>6.7</v>
      </c>
      <c r="G27" s="3">
        <v>34.200000000000003</v>
      </c>
      <c r="H27" s="3">
        <v>0.04</v>
      </c>
      <c r="I27" s="3">
        <v>0.02</v>
      </c>
      <c r="J27" s="3">
        <v>0</v>
      </c>
      <c r="K27" s="3">
        <v>0</v>
      </c>
      <c r="L27" s="3">
        <v>0</v>
      </c>
      <c r="M27" s="3">
        <v>122</v>
      </c>
      <c r="N27" s="3">
        <v>49</v>
      </c>
      <c r="O27" s="3">
        <v>7</v>
      </c>
      <c r="P27" s="3">
        <v>9.4</v>
      </c>
      <c r="Q27" s="3">
        <v>31.6</v>
      </c>
      <c r="R27" s="3">
        <v>0.78</v>
      </c>
      <c r="S27" s="3">
        <v>0</v>
      </c>
      <c r="T27" s="3">
        <v>6.18</v>
      </c>
      <c r="U27" s="3">
        <v>0</v>
      </c>
    </row>
    <row r="28" spans="1:21" x14ac:dyDescent="0.25">
      <c r="A28" s="3"/>
      <c r="B28" s="2" t="s">
        <v>44</v>
      </c>
      <c r="C28" s="2">
        <v>590</v>
      </c>
      <c r="D28" s="2">
        <f t="shared" ref="D28:U28" si="2">SUM(D22:D27)</f>
        <v>24.8</v>
      </c>
      <c r="E28" s="2">
        <f t="shared" si="2"/>
        <v>8.5999999999999979</v>
      </c>
      <c r="F28" s="2">
        <f t="shared" si="2"/>
        <v>66.400000000000006</v>
      </c>
      <c r="G28" s="2">
        <f t="shared" si="2"/>
        <v>441.9</v>
      </c>
      <c r="H28" s="2">
        <f t="shared" si="2"/>
        <v>0.25</v>
      </c>
      <c r="I28" s="2">
        <f t="shared" si="2"/>
        <v>0.16</v>
      </c>
      <c r="J28" s="2">
        <f t="shared" si="2"/>
        <v>303.52</v>
      </c>
      <c r="K28" s="2">
        <f t="shared" si="2"/>
        <v>0</v>
      </c>
      <c r="L28" s="2">
        <f t="shared" si="2"/>
        <v>17.849999999999998</v>
      </c>
      <c r="M28" s="2">
        <f t="shared" si="2"/>
        <v>525.8900000000001</v>
      </c>
      <c r="N28" s="2">
        <f t="shared" si="2"/>
        <v>1032.07</v>
      </c>
      <c r="O28" s="2">
        <f t="shared" si="2"/>
        <v>155.43</v>
      </c>
      <c r="P28" s="2">
        <f t="shared" si="2"/>
        <v>123.63000000000001</v>
      </c>
      <c r="Q28" s="2">
        <f t="shared" si="2"/>
        <v>274.27999999999997</v>
      </c>
      <c r="R28" s="2">
        <f t="shared" si="2"/>
        <v>4.0200000000000005</v>
      </c>
      <c r="S28" s="2">
        <f t="shared" si="2"/>
        <v>49.629999999999995</v>
      </c>
      <c r="T28" s="2">
        <f t="shared" si="2"/>
        <v>20.39</v>
      </c>
      <c r="U28" s="2">
        <f t="shared" si="2"/>
        <v>152.89000000000001</v>
      </c>
    </row>
    <row r="29" spans="1:21" x14ac:dyDescent="0.25">
      <c r="A29" s="3"/>
      <c r="B29" s="2" t="s">
        <v>45</v>
      </c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</row>
    <row r="30" spans="1:21" x14ac:dyDescent="0.25">
      <c r="A30" s="3" t="s">
        <v>46</v>
      </c>
      <c r="B30" s="8" t="s">
        <v>110</v>
      </c>
      <c r="C30" s="3">
        <v>150</v>
      </c>
      <c r="D30" s="3">
        <v>0</v>
      </c>
      <c r="E30" s="3">
        <v>0</v>
      </c>
      <c r="F30" s="3">
        <v>9.5</v>
      </c>
      <c r="G30" s="3">
        <v>37.9</v>
      </c>
      <c r="H30" s="3">
        <v>0.03</v>
      </c>
      <c r="I30" s="3">
        <v>0.03</v>
      </c>
      <c r="J30" s="3">
        <v>9.3699999999999992</v>
      </c>
      <c r="K30" s="3">
        <v>0</v>
      </c>
      <c r="L30" s="3">
        <v>1.59</v>
      </c>
      <c r="M30" s="3">
        <v>0.09</v>
      </c>
      <c r="N30" s="3">
        <v>1.18</v>
      </c>
      <c r="O30" s="3">
        <v>43.75</v>
      </c>
      <c r="P30" s="3">
        <v>0.1</v>
      </c>
      <c r="Q30" s="3">
        <v>0.08</v>
      </c>
      <c r="R30" s="3">
        <v>0.02</v>
      </c>
      <c r="S30" s="3">
        <v>0</v>
      </c>
      <c r="T30" s="3">
        <v>0</v>
      </c>
      <c r="U30" s="3">
        <v>0</v>
      </c>
    </row>
    <row r="31" spans="1:21" x14ac:dyDescent="0.25">
      <c r="A31" s="3" t="s">
        <v>32</v>
      </c>
      <c r="B31" s="3" t="s">
        <v>85</v>
      </c>
      <c r="C31" s="3">
        <v>12</v>
      </c>
      <c r="D31" s="3">
        <v>1.6</v>
      </c>
      <c r="E31" s="3">
        <v>0.2</v>
      </c>
      <c r="F31" s="3">
        <v>10.3</v>
      </c>
      <c r="G31" s="3">
        <v>49.6</v>
      </c>
      <c r="H31" s="3">
        <v>0.03</v>
      </c>
      <c r="I31" s="3">
        <v>0.01</v>
      </c>
      <c r="J31" s="3">
        <v>0</v>
      </c>
      <c r="K31" s="3">
        <v>0</v>
      </c>
      <c r="L31" s="3">
        <v>0</v>
      </c>
      <c r="M31" s="3">
        <v>90.75</v>
      </c>
      <c r="N31" s="3">
        <v>27.75</v>
      </c>
      <c r="O31" s="3">
        <v>4.5</v>
      </c>
      <c r="P31" s="3">
        <v>6.9</v>
      </c>
      <c r="Q31" s="3">
        <v>18.149999999999999</v>
      </c>
      <c r="R31" s="3">
        <v>0.44</v>
      </c>
      <c r="S31" s="3">
        <v>0</v>
      </c>
      <c r="T31" s="3">
        <v>0</v>
      </c>
      <c r="U31" s="3">
        <v>0</v>
      </c>
    </row>
    <row r="32" spans="1:21" x14ac:dyDescent="0.25">
      <c r="A32" s="3" t="s">
        <v>32</v>
      </c>
      <c r="B32" s="8" t="s">
        <v>175</v>
      </c>
      <c r="C32" s="3">
        <v>140</v>
      </c>
      <c r="D32" s="3">
        <v>0.4</v>
      </c>
      <c r="E32" s="3">
        <v>0.4</v>
      </c>
      <c r="F32" s="3">
        <v>9.8000000000000007</v>
      </c>
      <c r="G32" s="3">
        <v>44.4</v>
      </c>
      <c r="H32" s="3">
        <v>0.03</v>
      </c>
      <c r="I32" s="3">
        <v>0.02</v>
      </c>
      <c r="J32" s="3">
        <v>5</v>
      </c>
      <c r="K32" s="3">
        <v>0</v>
      </c>
      <c r="L32" s="3">
        <v>10</v>
      </c>
      <c r="M32" s="3">
        <v>26</v>
      </c>
      <c r="N32" s="3">
        <v>278</v>
      </c>
      <c r="O32" s="3">
        <v>16</v>
      </c>
      <c r="P32" s="3">
        <v>9</v>
      </c>
      <c r="Q32" s="3">
        <v>11</v>
      </c>
      <c r="R32" s="3">
        <v>2.2000000000000002</v>
      </c>
      <c r="S32" s="3">
        <v>2</v>
      </c>
      <c r="T32" s="3">
        <v>0.3</v>
      </c>
      <c r="U32" s="3">
        <v>8</v>
      </c>
    </row>
    <row r="33" spans="1:21" ht="15.75" customHeight="1" x14ac:dyDescent="0.25">
      <c r="A33" s="3"/>
      <c r="B33" s="2" t="s">
        <v>47</v>
      </c>
      <c r="C33" s="2">
        <f>SUM(C30:C32)</f>
        <v>302</v>
      </c>
      <c r="D33" s="2">
        <f t="shared" ref="D33:U33" si="3">SUM(D30:D32)</f>
        <v>2</v>
      </c>
      <c r="E33" s="2">
        <f t="shared" si="3"/>
        <v>0.60000000000000009</v>
      </c>
      <c r="F33" s="2">
        <f t="shared" si="3"/>
        <v>29.6</v>
      </c>
      <c r="G33" s="2">
        <f t="shared" si="3"/>
        <v>131.9</v>
      </c>
      <c r="H33" s="2">
        <f t="shared" si="3"/>
        <v>0.09</v>
      </c>
      <c r="I33" s="2">
        <f t="shared" si="3"/>
        <v>0.06</v>
      </c>
      <c r="J33" s="2">
        <f t="shared" si="3"/>
        <v>14.37</v>
      </c>
      <c r="K33" s="2">
        <f t="shared" si="3"/>
        <v>0</v>
      </c>
      <c r="L33" s="2">
        <f t="shared" si="3"/>
        <v>11.59</v>
      </c>
      <c r="M33" s="2">
        <f t="shared" si="3"/>
        <v>116.84</v>
      </c>
      <c r="N33" s="2">
        <f t="shared" si="3"/>
        <v>306.93</v>
      </c>
      <c r="O33" s="2">
        <f t="shared" si="3"/>
        <v>64.25</v>
      </c>
      <c r="P33" s="2">
        <f t="shared" si="3"/>
        <v>16</v>
      </c>
      <c r="Q33" s="2">
        <f t="shared" si="3"/>
        <v>29.229999999999997</v>
      </c>
      <c r="R33" s="2">
        <f t="shared" si="3"/>
        <v>2.66</v>
      </c>
      <c r="S33" s="2">
        <f t="shared" si="3"/>
        <v>2</v>
      </c>
      <c r="T33" s="2">
        <f t="shared" si="3"/>
        <v>0.3</v>
      </c>
      <c r="U33" s="2">
        <f t="shared" si="3"/>
        <v>8</v>
      </c>
    </row>
    <row r="34" spans="1:21" x14ac:dyDescent="0.25">
      <c r="A34" s="3"/>
      <c r="B34" s="5" t="s">
        <v>48</v>
      </c>
      <c r="C34" s="5">
        <f>C17+C20+C28+C33</f>
        <v>1402</v>
      </c>
      <c r="D34" s="5">
        <f t="shared" ref="D34:U34" si="4">D17+D20+D28+D33</f>
        <v>41.65</v>
      </c>
      <c r="E34" s="5">
        <f t="shared" si="4"/>
        <v>31.349999999999998</v>
      </c>
      <c r="F34" s="5">
        <f t="shared" si="4"/>
        <v>150.4</v>
      </c>
      <c r="G34" s="5">
        <f t="shared" si="4"/>
        <v>1050.5999999999999</v>
      </c>
      <c r="H34" s="5">
        <f t="shared" si="4"/>
        <v>0.64600000000000002</v>
      </c>
      <c r="I34" s="5">
        <f t="shared" si="4"/>
        <v>0.63000000000000012</v>
      </c>
      <c r="J34" s="5">
        <f t="shared" si="4"/>
        <v>423.93</v>
      </c>
      <c r="K34" s="5">
        <f t="shared" si="4"/>
        <v>0.25</v>
      </c>
      <c r="L34" s="5">
        <f t="shared" si="4"/>
        <v>30.9</v>
      </c>
      <c r="M34" s="5">
        <f t="shared" si="4"/>
        <v>1116.3400000000001</v>
      </c>
      <c r="N34" s="5">
        <f t="shared" si="4"/>
        <v>1850.8999999999999</v>
      </c>
      <c r="O34" s="5">
        <f t="shared" si="4"/>
        <v>602.94000000000005</v>
      </c>
      <c r="P34" s="5">
        <f t="shared" si="4"/>
        <v>227.25</v>
      </c>
      <c r="Q34" s="5">
        <f t="shared" si="4"/>
        <v>683.84999999999991</v>
      </c>
      <c r="R34" s="5">
        <f t="shared" si="4"/>
        <v>9.1910000000000007</v>
      </c>
      <c r="S34" s="5">
        <f t="shared" si="4"/>
        <v>115.28</v>
      </c>
      <c r="T34" s="5">
        <f t="shared" si="4"/>
        <v>38.399999999999991</v>
      </c>
      <c r="U34" s="5">
        <f t="shared" si="4"/>
        <v>257.62</v>
      </c>
    </row>
    <row r="36" spans="1:21" ht="15.75" x14ac:dyDescent="0.25">
      <c r="A36" s="27" t="s">
        <v>144</v>
      </c>
      <c r="B36" s="27"/>
      <c r="C36" s="27"/>
      <c r="D36" s="27"/>
      <c r="E36" s="27"/>
      <c r="F36" s="27"/>
      <c r="G36" s="27"/>
      <c r="H36" s="27"/>
      <c r="I36" s="27"/>
      <c r="J36" s="27"/>
      <c r="K36" s="27"/>
      <c r="L36" s="27"/>
      <c r="M36" s="27"/>
      <c r="N36" s="27"/>
      <c r="O36" s="27"/>
      <c r="P36" s="27"/>
      <c r="Q36" s="27"/>
      <c r="R36" s="27"/>
      <c r="S36" s="27"/>
      <c r="T36" s="27"/>
      <c r="U36" s="27"/>
    </row>
    <row r="37" spans="1:21" x14ac:dyDescent="0.25">
      <c r="A37" s="7" t="s">
        <v>0</v>
      </c>
      <c r="B37" s="7" t="s">
        <v>1</v>
      </c>
      <c r="C37" s="7" t="s">
        <v>2</v>
      </c>
      <c r="D37" s="7" t="s">
        <v>3</v>
      </c>
      <c r="E37" s="7" t="s">
        <v>4</v>
      </c>
      <c r="F37" s="7" t="s">
        <v>5</v>
      </c>
      <c r="G37" s="7" t="s">
        <v>6</v>
      </c>
      <c r="H37" s="7" t="s">
        <v>7</v>
      </c>
      <c r="I37" s="7" t="s">
        <v>8</v>
      </c>
      <c r="J37" s="7" t="s">
        <v>9</v>
      </c>
      <c r="K37" s="7" t="s">
        <v>10</v>
      </c>
      <c r="L37" s="7" t="s">
        <v>11</v>
      </c>
      <c r="M37" s="7" t="s">
        <v>12</v>
      </c>
      <c r="N37" s="7" t="s">
        <v>13</v>
      </c>
      <c r="O37" s="7" t="s">
        <v>14</v>
      </c>
      <c r="P37" s="7" t="s">
        <v>15</v>
      </c>
      <c r="Q37" s="7" t="s">
        <v>16</v>
      </c>
      <c r="R37" s="7" t="s">
        <v>17</v>
      </c>
      <c r="S37" s="7" t="s">
        <v>18</v>
      </c>
      <c r="T37" s="7" t="s">
        <v>19</v>
      </c>
      <c r="U37" s="7" t="s">
        <v>20</v>
      </c>
    </row>
    <row r="38" spans="1:21" x14ac:dyDescent="0.25">
      <c r="A38" s="7"/>
      <c r="B38" s="7"/>
      <c r="C38" s="7" t="s">
        <v>21</v>
      </c>
      <c r="D38" s="7" t="s">
        <v>21</v>
      </c>
      <c r="E38" s="7" t="s">
        <v>21</v>
      </c>
      <c r="F38" s="7" t="s">
        <v>21</v>
      </c>
      <c r="G38" s="7" t="s">
        <v>22</v>
      </c>
      <c r="H38" s="7" t="s">
        <v>23</v>
      </c>
      <c r="I38" s="7" t="s">
        <v>23</v>
      </c>
      <c r="J38" s="7" t="s">
        <v>24</v>
      </c>
      <c r="K38" s="7" t="s">
        <v>25</v>
      </c>
      <c r="L38" s="7" t="s">
        <v>23</v>
      </c>
      <c r="M38" s="7" t="s">
        <v>23</v>
      </c>
      <c r="N38" s="7" t="s">
        <v>23</v>
      </c>
      <c r="O38" s="7" t="s">
        <v>23</v>
      </c>
      <c r="P38" s="7" t="s">
        <v>23</v>
      </c>
      <c r="Q38" s="7" t="s">
        <v>23</v>
      </c>
      <c r="R38" s="7" t="s">
        <v>23</v>
      </c>
      <c r="S38" s="7" t="s">
        <v>25</v>
      </c>
      <c r="T38" s="7" t="s">
        <v>25</v>
      </c>
      <c r="U38" s="7" t="s">
        <v>25</v>
      </c>
    </row>
    <row r="39" spans="1:21" x14ac:dyDescent="0.25">
      <c r="A39" s="3"/>
      <c r="B39" s="4" t="s">
        <v>49</v>
      </c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</row>
    <row r="40" spans="1:21" x14ac:dyDescent="0.25">
      <c r="A40" s="3"/>
      <c r="B40" s="2" t="s">
        <v>27</v>
      </c>
      <c r="C40" s="6" t="s">
        <v>138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</row>
    <row r="41" spans="1:21" x14ac:dyDescent="0.25">
      <c r="A41" s="3" t="s">
        <v>50</v>
      </c>
      <c r="B41" s="3" t="s">
        <v>51</v>
      </c>
      <c r="C41" s="3">
        <v>10</v>
      </c>
      <c r="D41" s="3">
        <v>2.2999999999999998</v>
      </c>
      <c r="E41" s="3">
        <v>3</v>
      </c>
      <c r="F41" s="3">
        <v>0</v>
      </c>
      <c r="G41" s="3">
        <v>35.799999999999997</v>
      </c>
      <c r="H41" s="3">
        <v>0</v>
      </c>
      <c r="I41" s="3">
        <v>0.03</v>
      </c>
      <c r="J41" s="3">
        <v>26</v>
      </c>
      <c r="K41" s="3">
        <v>0.1</v>
      </c>
      <c r="L41" s="3">
        <v>7.0000000000000007E-2</v>
      </c>
      <c r="M41" s="3">
        <v>81</v>
      </c>
      <c r="N41" s="3">
        <v>8.8000000000000007</v>
      </c>
      <c r="O41" s="3">
        <v>88</v>
      </c>
      <c r="P41" s="3">
        <v>3.5</v>
      </c>
      <c r="Q41" s="3">
        <v>50</v>
      </c>
      <c r="R41" s="3">
        <v>0.1</v>
      </c>
      <c r="S41" s="3">
        <v>0</v>
      </c>
      <c r="T41" s="3">
        <v>1.45</v>
      </c>
      <c r="U41" s="3">
        <v>0</v>
      </c>
    </row>
    <row r="42" spans="1:21" x14ac:dyDescent="0.25">
      <c r="A42" s="3" t="s">
        <v>158</v>
      </c>
      <c r="B42" s="3" t="s">
        <v>159</v>
      </c>
      <c r="C42" s="3">
        <v>180</v>
      </c>
      <c r="D42" s="3">
        <v>7.48</v>
      </c>
      <c r="E42" s="3">
        <v>9.11</v>
      </c>
      <c r="F42" s="3">
        <v>33.880000000000003</v>
      </c>
      <c r="G42" s="3">
        <v>247.4</v>
      </c>
      <c r="H42" s="3">
        <v>0.17</v>
      </c>
      <c r="I42" s="3">
        <v>0.13</v>
      </c>
      <c r="J42" s="3">
        <v>37.47</v>
      </c>
      <c r="K42" s="3">
        <v>0.12</v>
      </c>
      <c r="L42" s="3">
        <v>0</v>
      </c>
      <c r="M42" s="3">
        <v>305</v>
      </c>
      <c r="N42" s="3">
        <v>194</v>
      </c>
      <c r="O42" s="3">
        <v>129</v>
      </c>
      <c r="P42" s="3">
        <v>43</v>
      </c>
      <c r="Q42" s="3">
        <v>167</v>
      </c>
      <c r="R42" s="3">
        <v>1.2</v>
      </c>
      <c r="S42" s="3">
        <v>46.44</v>
      </c>
      <c r="T42" s="3">
        <v>2.8</v>
      </c>
      <c r="U42" s="3">
        <v>31.57</v>
      </c>
    </row>
    <row r="43" spans="1:21" x14ac:dyDescent="0.25">
      <c r="A43" s="3" t="s">
        <v>52</v>
      </c>
      <c r="B43" s="3" t="s">
        <v>53</v>
      </c>
      <c r="C43" s="3">
        <v>150</v>
      </c>
      <c r="D43" s="3">
        <v>2.6</v>
      </c>
      <c r="E43" s="3">
        <v>1.9</v>
      </c>
      <c r="F43" s="3">
        <v>8.3000000000000007</v>
      </c>
      <c r="G43" s="3">
        <v>60.8</v>
      </c>
      <c r="H43" s="3">
        <v>0.02</v>
      </c>
      <c r="I43" s="3">
        <v>0.09</v>
      </c>
      <c r="J43" s="3">
        <v>9.94</v>
      </c>
      <c r="K43" s="3">
        <v>0</v>
      </c>
      <c r="L43" s="3">
        <v>0.39</v>
      </c>
      <c r="M43" s="3">
        <v>28.76</v>
      </c>
      <c r="N43" s="3">
        <v>119.2</v>
      </c>
      <c r="O43" s="3">
        <v>107.24</v>
      </c>
      <c r="P43" s="3">
        <v>17.45</v>
      </c>
      <c r="Q43" s="3">
        <v>71.55</v>
      </c>
      <c r="R43" s="3">
        <v>0.51</v>
      </c>
      <c r="S43" s="3">
        <v>6.75</v>
      </c>
      <c r="T43" s="3">
        <v>1.32</v>
      </c>
      <c r="U43" s="3">
        <v>20.51</v>
      </c>
    </row>
    <row r="44" spans="1:21" x14ac:dyDescent="0.25">
      <c r="A44" s="3" t="s">
        <v>32</v>
      </c>
      <c r="B44" s="3" t="s">
        <v>33</v>
      </c>
      <c r="C44" s="3">
        <v>20</v>
      </c>
      <c r="D44" s="3">
        <v>1.6</v>
      </c>
      <c r="E44" s="3">
        <v>0.2</v>
      </c>
      <c r="F44" s="3">
        <v>9.8000000000000007</v>
      </c>
      <c r="G44" s="3">
        <v>47.5</v>
      </c>
      <c r="H44" s="3">
        <v>0.03</v>
      </c>
      <c r="I44" s="3">
        <v>0.01</v>
      </c>
      <c r="J44" s="3">
        <v>0</v>
      </c>
      <c r="K44" s="3">
        <v>0</v>
      </c>
      <c r="L44" s="3">
        <v>0</v>
      </c>
      <c r="M44" s="3">
        <v>88.6</v>
      </c>
      <c r="N44" s="3">
        <v>27.2</v>
      </c>
      <c r="O44" s="3">
        <v>4.5999999999999996</v>
      </c>
      <c r="P44" s="3">
        <v>6.8</v>
      </c>
      <c r="Q44" s="3">
        <v>17.8</v>
      </c>
      <c r="R44" s="3">
        <v>0.4</v>
      </c>
      <c r="S44" s="3">
        <v>0.64</v>
      </c>
      <c r="T44" s="3">
        <v>1.2</v>
      </c>
      <c r="U44" s="3">
        <v>2.9</v>
      </c>
    </row>
    <row r="45" spans="1:21" x14ac:dyDescent="0.25">
      <c r="A45" s="3"/>
      <c r="B45" s="2" t="s">
        <v>34</v>
      </c>
      <c r="C45" s="2">
        <f>SUM(C41:C44)</f>
        <v>360</v>
      </c>
      <c r="D45" s="2">
        <f t="shared" ref="D45:U45" si="5">SUM(D41:D44)</f>
        <v>13.98</v>
      </c>
      <c r="E45" s="2">
        <f t="shared" si="5"/>
        <v>14.209999999999999</v>
      </c>
      <c r="F45" s="2">
        <f t="shared" si="5"/>
        <v>51.980000000000004</v>
      </c>
      <c r="G45" s="2">
        <f t="shared" si="5"/>
        <v>391.5</v>
      </c>
      <c r="H45" s="2">
        <f t="shared" si="5"/>
        <v>0.22</v>
      </c>
      <c r="I45" s="2">
        <f t="shared" si="5"/>
        <v>0.26</v>
      </c>
      <c r="J45" s="2">
        <f t="shared" si="5"/>
        <v>73.41</v>
      </c>
      <c r="K45" s="2">
        <f t="shared" si="5"/>
        <v>0.22</v>
      </c>
      <c r="L45" s="2">
        <f t="shared" si="5"/>
        <v>0.46</v>
      </c>
      <c r="M45" s="2">
        <f t="shared" si="5"/>
        <v>503.36</v>
      </c>
      <c r="N45" s="2">
        <f t="shared" si="5"/>
        <v>349.2</v>
      </c>
      <c r="O45" s="2">
        <f t="shared" si="5"/>
        <v>328.84000000000003</v>
      </c>
      <c r="P45" s="2">
        <f t="shared" si="5"/>
        <v>70.75</v>
      </c>
      <c r="Q45" s="2">
        <f t="shared" si="5"/>
        <v>306.35000000000002</v>
      </c>
      <c r="R45" s="2">
        <f t="shared" si="5"/>
        <v>2.21</v>
      </c>
      <c r="S45" s="2">
        <f t="shared" si="5"/>
        <v>53.83</v>
      </c>
      <c r="T45" s="2">
        <f t="shared" si="5"/>
        <v>6.7700000000000005</v>
      </c>
      <c r="U45" s="2">
        <f t="shared" si="5"/>
        <v>54.98</v>
      </c>
    </row>
    <row r="46" spans="1:21" x14ac:dyDescent="0.25">
      <c r="A46" s="3"/>
      <c r="B46" s="2" t="s">
        <v>35</v>
      </c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</row>
    <row r="47" spans="1:21" x14ac:dyDescent="0.25">
      <c r="A47" s="3" t="s">
        <v>32</v>
      </c>
      <c r="B47" s="8" t="s">
        <v>176</v>
      </c>
      <c r="C47" s="3">
        <v>150</v>
      </c>
      <c r="D47" s="3">
        <v>4.3499999999999996</v>
      </c>
      <c r="E47" s="3">
        <v>3.75</v>
      </c>
      <c r="F47" s="3">
        <v>6.3</v>
      </c>
      <c r="G47" s="3">
        <v>76.400000000000006</v>
      </c>
      <c r="H47" s="3">
        <v>2.1999999999999999E-2</v>
      </c>
      <c r="I47" s="3">
        <v>0.156</v>
      </c>
      <c r="J47" s="3">
        <v>19.8</v>
      </c>
      <c r="K47" s="3">
        <v>0</v>
      </c>
      <c r="L47" s="3">
        <v>0.18</v>
      </c>
      <c r="M47" s="3">
        <v>57</v>
      </c>
      <c r="N47" s="3">
        <v>181.77</v>
      </c>
      <c r="O47" s="3">
        <v>163.68</v>
      </c>
      <c r="P47" s="3">
        <v>18.27</v>
      </c>
      <c r="Q47" s="3">
        <v>120.06</v>
      </c>
      <c r="R47" s="3">
        <v>0.13100000000000001</v>
      </c>
      <c r="S47" s="3">
        <v>13.5</v>
      </c>
      <c r="T47" s="3">
        <v>1.32</v>
      </c>
      <c r="U47" s="3">
        <v>30</v>
      </c>
    </row>
    <row r="48" spans="1:21" x14ac:dyDescent="0.25">
      <c r="A48" s="3"/>
      <c r="B48" s="2" t="s">
        <v>37</v>
      </c>
      <c r="C48" s="2">
        <f>C47</f>
        <v>150</v>
      </c>
      <c r="D48" s="2">
        <f t="shared" ref="D48:U48" si="6">D47</f>
        <v>4.3499999999999996</v>
      </c>
      <c r="E48" s="2">
        <f t="shared" si="6"/>
        <v>3.75</v>
      </c>
      <c r="F48" s="2">
        <f t="shared" si="6"/>
        <v>6.3</v>
      </c>
      <c r="G48" s="2">
        <f t="shared" si="6"/>
        <v>76.400000000000006</v>
      </c>
      <c r="H48" s="2">
        <f t="shared" si="6"/>
        <v>2.1999999999999999E-2</v>
      </c>
      <c r="I48" s="2">
        <f t="shared" si="6"/>
        <v>0.156</v>
      </c>
      <c r="J48" s="2">
        <f t="shared" si="6"/>
        <v>19.8</v>
      </c>
      <c r="K48" s="2">
        <f t="shared" si="6"/>
        <v>0</v>
      </c>
      <c r="L48" s="2">
        <f t="shared" si="6"/>
        <v>0.18</v>
      </c>
      <c r="M48" s="2">
        <f t="shared" si="6"/>
        <v>57</v>
      </c>
      <c r="N48" s="2">
        <f t="shared" si="6"/>
        <v>181.77</v>
      </c>
      <c r="O48" s="2">
        <f t="shared" si="6"/>
        <v>163.68</v>
      </c>
      <c r="P48" s="2">
        <f t="shared" si="6"/>
        <v>18.27</v>
      </c>
      <c r="Q48" s="2">
        <f t="shared" si="6"/>
        <v>120.06</v>
      </c>
      <c r="R48" s="2">
        <f t="shared" si="6"/>
        <v>0.13100000000000001</v>
      </c>
      <c r="S48" s="2">
        <f t="shared" si="6"/>
        <v>13.5</v>
      </c>
      <c r="T48" s="2">
        <f t="shared" si="6"/>
        <v>1.32</v>
      </c>
      <c r="U48" s="2">
        <f t="shared" si="6"/>
        <v>30</v>
      </c>
    </row>
    <row r="49" spans="1:21" x14ac:dyDescent="0.25">
      <c r="A49" s="3"/>
      <c r="B49" s="2" t="s">
        <v>38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</row>
    <row r="50" spans="1:21" ht="30" x14ac:dyDescent="0.25">
      <c r="A50" s="3" t="s">
        <v>139</v>
      </c>
      <c r="B50" s="15" t="s">
        <v>140</v>
      </c>
      <c r="C50" s="3">
        <v>50</v>
      </c>
      <c r="D50" s="3">
        <v>0.67</v>
      </c>
      <c r="E50" s="3">
        <v>2.2400000000000002</v>
      </c>
      <c r="F50" s="3">
        <v>3.8</v>
      </c>
      <c r="G50" s="3">
        <v>38.1</v>
      </c>
      <c r="H50" s="3">
        <v>0.01</v>
      </c>
      <c r="I50" s="3">
        <v>0.02</v>
      </c>
      <c r="J50" s="3">
        <v>0.56999999999999995</v>
      </c>
      <c r="K50" s="3">
        <v>0</v>
      </c>
      <c r="L50" s="3">
        <v>2</v>
      </c>
      <c r="M50" s="3">
        <v>66</v>
      </c>
      <c r="N50" s="3">
        <v>114</v>
      </c>
      <c r="O50" s="3">
        <v>16</v>
      </c>
      <c r="P50" s="3">
        <v>9</v>
      </c>
      <c r="Q50" s="3">
        <v>18</v>
      </c>
      <c r="R50" s="3">
        <v>0.6</v>
      </c>
      <c r="S50" s="3">
        <v>10</v>
      </c>
      <c r="T50" s="3">
        <v>0.3</v>
      </c>
      <c r="U50" s="3">
        <v>9.5</v>
      </c>
    </row>
    <row r="51" spans="1:21" x14ac:dyDescent="0.25">
      <c r="A51" s="3" t="s">
        <v>54</v>
      </c>
      <c r="B51" s="3" t="s">
        <v>55</v>
      </c>
      <c r="C51" s="3">
        <v>200</v>
      </c>
      <c r="D51" s="3">
        <v>6.7</v>
      </c>
      <c r="E51" s="3">
        <v>4.5999999999999996</v>
      </c>
      <c r="F51" s="3">
        <v>16.3</v>
      </c>
      <c r="G51" s="3">
        <v>133.1</v>
      </c>
      <c r="H51" s="3">
        <v>0.14000000000000001</v>
      </c>
      <c r="I51" s="3">
        <v>0.05</v>
      </c>
      <c r="J51" s="3">
        <v>97.19</v>
      </c>
      <c r="K51" s="3">
        <v>0</v>
      </c>
      <c r="L51" s="3">
        <v>4.7699999999999996</v>
      </c>
      <c r="M51" s="3">
        <v>95.82</v>
      </c>
      <c r="N51" s="3">
        <v>382.43</v>
      </c>
      <c r="O51" s="3">
        <v>26.94</v>
      </c>
      <c r="P51" s="3">
        <v>29</v>
      </c>
      <c r="Q51" s="3">
        <v>80.47</v>
      </c>
      <c r="R51" s="3">
        <v>1.48</v>
      </c>
      <c r="S51" s="3">
        <v>15.96</v>
      </c>
      <c r="T51" s="3">
        <v>2.0099999999999998</v>
      </c>
      <c r="U51" s="3">
        <v>28.88</v>
      </c>
    </row>
    <row r="52" spans="1:21" x14ac:dyDescent="0.25">
      <c r="A52" s="3" t="s">
        <v>56</v>
      </c>
      <c r="B52" s="3" t="s">
        <v>57</v>
      </c>
      <c r="C52" s="3">
        <v>150</v>
      </c>
      <c r="D52" s="3">
        <v>12.7</v>
      </c>
      <c r="E52" s="3">
        <v>11.5</v>
      </c>
      <c r="F52" s="3">
        <v>9.6</v>
      </c>
      <c r="G52" s="3">
        <v>192.5</v>
      </c>
      <c r="H52" s="3">
        <v>0.05</v>
      </c>
      <c r="I52" s="3">
        <v>0.11</v>
      </c>
      <c r="J52" s="3">
        <v>13.77</v>
      </c>
      <c r="K52" s="3">
        <v>0.06</v>
      </c>
      <c r="L52" s="3">
        <v>16.559999999999999</v>
      </c>
      <c r="M52" s="3">
        <v>172.39</v>
      </c>
      <c r="N52" s="3">
        <v>406.9</v>
      </c>
      <c r="O52" s="3">
        <v>62.02</v>
      </c>
      <c r="P52" s="3">
        <v>28.46</v>
      </c>
      <c r="Q52" s="3">
        <v>138.21</v>
      </c>
      <c r="R52" s="3">
        <v>2.0299999999999998</v>
      </c>
      <c r="S52" s="3">
        <v>25.4</v>
      </c>
      <c r="T52" s="3">
        <v>1.31</v>
      </c>
      <c r="U52" s="3">
        <v>53.47</v>
      </c>
    </row>
    <row r="53" spans="1:21" x14ac:dyDescent="0.25">
      <c r="A53" s="3" t="s">
        <v>58</v>
      </c>
      <c r="B53" s="3" t="s">
        <v>59</v>
      </c>
      <c r="C53" s="3">
        <v>150</v>
      </c>
      <c r="D53" s="3">
        <v>0.1</v>
      </c>
      <c r="E53" s="3">
        <v>0</v>
      </c>
      <c r="F53" s="3">
        <v>6</v>
      </c>
      <c r="G53" s="3">
        <v>24.8</v>
      </c>
      <c r="H53" s="3">
        <v>0</v>
      </c>
      <c r="I53" s="3">
        <v>0</v>
      </c>
      <c r="J53" s="3">
        <v>0.79</v>
      </c>
      <c r="K53" s="3">
        <v>0</v>
      </c>
      <c r="L53" s="3">
        <v>3.96</v>
      </c>
      <c r="M53" s="3">
        <v>1.67</v>
      </c>
      <c r="N53" s="3">
        <v>27.11</v>
      </c>
      <c r="O53" s="3">
        <v>55.85</v>
      </c>
      <c r="P53" s="3">
        <v>1.87</v>
      </c>
      <c r="Q53" s="3">
        <v>3.3</v>
      </c>
      <c r="R53" s="3">
        <v>0.06</v>
      </c>
      <c r="S53" s="3">
        <v>0.33</v>
      </c>
      <c r="T53" s="3">
        <v>7.0000000000000007E-2</v>
      </c>
      <c r="U53" s="3">
        <v>2.81</v>
      </c>
    </row>
    <row r="54" spans="1:21" x14ac:dyDescent="0.25">
      <c r="A54" s="3" t="s">
        <v>32</v>
      </c>
      <c r="B54" s="3" t="s">
        <v>42</v>
      </c>
      <c r="C54" s="3">
        <v>20</v>
      </c>
      <c r="D54" s="3">
        <v>1.5</v>
      </c>
      <c r="E54" s="3">
        <v>0.2</v>
      </c>
      <c r="F54" s="3">
        <v>9.8000000000000007</v>
      </c>
      <c r="G54" s="3">
        <v>46.9</v>
      </c>
      <c r="H54" s="3">
        <v>0.02</v>
      </c>
      <c r="I54" s="3">
        <v>0.01</v>
      </c>
      <c r="J54" s="3">
        <v>0</v>
      </c>
      <c r="K54" s="3">
        <v>0</v>
      </c>
      <c r="L54" s="3">
        <v>0</v>
      </c>
      <c r="M54" s="3">
        <v>99.8</v>
      </c>
      <c r="N54" s="3">
        <v>18.600000000000001</v>
      </c>
      <c r="O54" s="3">
        <v>4</v>
      </c>
      <c r="P54" s="3">
        <v>2.8</v>
      </c>
      <c r="Q54" s="3">
        <v>13</v>
      </c>
      <c r="R54" s="3">
        <v>0.22</v>
      </c>
      <c r="S54" s="3">
        <v>0.64</v>
      </c>
      <c r="T54" s="3">
        <v>1.2</v>
      </c>
      <c r="U54" s="3">
        <v>2.9</v>
      </c>
    </row>
    <row r="55" spans="1:21" x14ac:dyDescent="0.25">
      <c r="A55" s="3" t="s">
        <v>32</v>
      </c>
      <c r="B55" s="3" t="s">
        <v>43</v>
      </c>
      <c r="C55" s="3">
        <v>20</v>
      </c>
      <c r="D55" s="3">
        <v>1.3</v>
      </c>
      <c r="E55" s="3">
        <v>0.2</v>
      </c>
      <c r="F55" s="3">
        <v>6.7</v>
      </c>
      <c r="G55" s="3">
        <v>34.200000000000003</v>
      </c>
      <c r="H55" s="3">
        <v>0.04</v>
      </c>
      <c r="I55" s="3">
        <v>0.02</v>
      </c>
      <c r="J55" s="3">
        <v>0</v>
      </c>
      <c r="K55" s="3">
        <v>0</v>
      </c>
      <c r="L55" s="3">
        <v>0</v>
      </c>
      <c r="M55" s="3">
        <v>122</v>
      </c>
      <c r="N55" s="3">
        <v>49</v>
      </c>
      <c r="O55" s="3">
        <v>7</v>
      </c>
      <c r="P55" s="3">
        <v>9.4</v>
      </c>
      <c r="Q55" s="3">
        <v>31.6</v>
      </c>
      <c r="R55" s="3">
        <v>0.78</v>
      </c>
      <c r="S55" s="3">
        <v>0</v>
      </c>
      <c r="T55" s="3">
        <v>6.18</v>
      </c>
      <c r="U55" s="3">
        <v>0</v>
      </c>
    </row>
    <row r="56" spans="1:21" x14ac:dyDescent="0.25">
      <c r="A56" s="3"/>
      <c r="B56" s="2" t="s">
        <v>44</v>
      </c>
      <c r="C56" s="2">
        <f>SUM(C50:C55)</f>
        <v>590</v>
      </c>
      <c r="D56" s="2">
        <f t="shared" ref="D56:U56" si="7">SUM(D50:D55)</f>
        <v>22.970000000000002</v>
      </c>
      <c r="E56" s="2">
        <f t="shared" si="7"/>
        <v>18.739999999999998</v>
      </c>
      <c r="F56" s="2">
        <f t="shared" si="7"/>
        <v>52.2</v>
      </c>
      <c r="G56" s="2">
        <f t="shared" si="7"/>
        <v>469.59999999999997</v>
      </c>
      <c r="H56" s="2">
        <f t="shared" si="7"/>
        <v>0.26</v>
      </c>
      <c r="I56" s="2">
        <f t="shared" si="7"/>
        <v>0.21</v>
      </c>
      <c r="J56" s="2">
        <f t="shared" si="7"/>
        <v>112.32</v>
      </c>
      <c r="K56" s="2">
        <f t="shared" si="7"/>
        <v>0.06</v>
      </c>
      <c r="L56" s="2">
        <f t="shared" si="7"/>
        <v>27.29</v>
      </c>
      <c r="M56" s="2">
        <f t="shared" si="7"/>
        <v>557.68000000000006</v>
      </c>
      <c r="N56" s="2">
        <f t="shared" si="7"/>
        <v>998.04</v>
      </c>
      <c r="O56" s="2">
        <f t="shared" si="7"/>
        <v>171.81</v>
      </c>
      <c r="P56" s="2">
        <f t="shared" si="7"/>
        <v>80.530000000000015</v>
      </c>
      <c r="Q56" s="2">
        <f t="shared" si="7"/>
        <v>284.58000000000004</v>
      </c>
      <c r="R56" s="2">
        <f t="shared" si="7"/>
        <v>5.169999999999999</v>
      </c>
      <c r="S56" s="2">
        <f t="shared" si="7"/>
        <v>52.33</v>
      </c>
      <c r="T56" s="2">
        <f t="shared" si="7"/>
        <v>11.07</v>
      </c>
      <c r="U56" s="2">
        <f t="shared" si="7"/>
        <v>97.56</v>
      </c>
    </row>
    <row r="57" spans="1:21" x14ac:dyDescent="0.25">
      <c r="A57" s="3"/>
      <c r="B57" s="2" t="s">
        <v>45</v>
      </c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</row>
    <row r="58" spans="1:21" x14ac:dyDescent="0.25">
      <c r="A58" s="3" t="s">
        <v>60</v>
      </c>
      <c r="B58" s="3" t="s">
        <v>61</v>
      </c>
      <c r="C58" s="3">
        <v>50</v>
      </c>
      <c r="D58" s="3">
        <v>3.9</v>
      </c>
      <c r="E58" s="3">
        <v>3.4</v>
      </c>
      <c r="F58" s="3">
        <v>25.4</v>
      </c>
      <c r="G58" s="3">
        <v>147.4</v>
      </c>
      <c r="H58" s="3">
        <v>0.05</v>
      </c>
      <c r="I58" s="3">
        <v>0.03</v>
      </c>
      <c r="J58" s="3">
        <v>15.93</v>
      </c>
      <c r="K58" s="3">
        <v>0.12</v>
      </c>
      <c r="L58" s="3">
        <v>0</v>
      </c>
      <c r="M58" s="3">
        <v>200.57</v>
      </c>
      <c r="N58" s="3">
        <v>42.12</v>
      </c>
      <c r="O58" s="3">
        <v>14.69</v>
      </c>
      <c r="P58" s="3">
        <v>5.43</v>
      </c>
      <c r="Q58" s="3">
        <v>34.11</v>
      </c>
      <c r="R58" s="3">
        <v>0.47</v>
      </c>
      <c r="S58" s="3">
        <v>27.8</v>
      </c>
      <c r="T58" s="3">
        <v>2.63</v>
      </c>
      <c r="U58" s="3">
        <v>9.19</v>
      </c>
    </row>
    <row r="59" spans="1:21" x14ac:dyDescent="0.25">
      <c r="A59" s="3" t="s">
        <v>32</v>
      </c>
      <c r="B59" s="3" t="s">
        <v>62</v>
      </c>
      <c r="C59" s="3">
        <v>150</v>
      </c>
      <c r="D59" s="3">
        <v>0.8</v>
      </c>
      <c r="E59" s="3">
        <v>0.2</v>
      </c>
      <c r="F59" s="3">
        <v>15.2</v>
      </c>
      <c r="G59" s="3">
        <v>65</v>
      </c>
      <c r="H59" s="3">
        <v>0.02</v>
      </c>
      <c r="I59" s="3">
        <v>0.02</v>
      </c>
      <c r="J59" s="3">
        <v>0</v>
      </c>
      <c r="K59" s="3">
        <v>0</v>
      </c>
      <c r="L59" s="3">
        <v>3</v>
      </c>
      <c r="M59" s="3">
        <v>9</v>
      </c>
      <c r="N59" s="3">
        <v>180</v>
      </c>
      <c r="O59" s="3">
        <v>10.5</v>
      </c>
      <c r="P59" s="3">
        <v>6</v>
      </c>
      <c r="Q59" s="3">
        <v>10.5</v>
      </c>
      <c r="R59" s="3">
        <v>2.1</v>
      </c>
      <c r="S59" s="3">
        <v>0</v>
      </c>
      <c r="T59" s="3">
        <v>0</v>
      </c>
      <c r="U59" s="3">
        <v>0</v>
      </c>
    </row>
    <row r="60" spans="1:21" ht="15.75" customHeight="1" x14ac:dyDescent="0.25">
      <c r="A60" s="3"/>
      <c r="B60" s="2" t="s">
        <v>47</v>
      </c>
      <c r="C60" s="2">
        <f t="shared" ref="C60:U60" si="8">SUM(C58:C59)</f>
        <v>200</v>
      </c>
      <c r="D60" s="2">
        <f t="shared" si="8"/>
        <v>4.7</v>
      </c>
      <c r="E60" s="2">
        <f t="shared" si="8"/>
        <v>3.6</v>
      </c>
      <c r="F60" s="2">
        <f t="shared" si="8"/>
        <v>40.599999999999994</v>
      </c>
      <c r="G60" s="2">
        <f t="shared" si="8"/>
        <v>212.4</v>
      </c>
      <c r="H60" s="2">
        <f t="shared" si="8"/>
        <v>7.0000000000000007E-2</v>
      </c>
      <c r="I60" s="2">
        <f t="shared" si="8"/>
        <v>0.05</v>
      </c>
      <c r="J60" s="2">
        <f t="shared" si="8"/>
        <v>15.93</v>
      </c>
      <c r="K60" s="2">
        <f t="shared" si="8"/>
        <v>0.12</v>
      </c>
      <c r="L60" s="2">
        <f t="shared" si="8"/>
        <v>3</v>
      </c>
      <c r="M60" s="2">
        <f t="shared" si="8"/>
        <v>209.57</v>
      </c>
      <c r="N60" s="2">
        <f t="shared" si="8"/>
        <v>222.12</v>
      </c>
      <c r="O60" s="2">
        <f t="shared" si="8"/>
        <v>25.189999999999998</v>
      </c>
      <c r="P60" s="2">
        <f t="shared" si="8"/>
        <v>11.43</v>
      </c>
      <c r="Q60" s="2">
        <f t="shared" si="8"/>
        <v>44.61</v>
      </c>
      <c r="R60" s="2">
        <f t="shared" si="8"/>
        <v>2.5700000000000003</v>
      </c>
      <c r="S60" s="2">
        <f t="shared" si="8"/>
        <v>27.8</v>
      </c>
      <c r="T60" s="2">
        <f t="shared" si="8"/>
        <v>2.63</v>
      </c>
      <c r="U60" s="2">
        <f t="shared" si="8"/>
        <v>9.19</v>
      </c>
    </row>
    <row r="61" spans="1:21" x14ac:dyDescent="0.25">
      <c r="A61" s="3"/>
      <c r="B61" s="5" t="s">
        <v>48</v>
      </c>
      <c r="C61" s="5">
        <f t="shared" ref="C61:U61" si="9">C45+C48+C56+C60</f>
        <v>1300</v>
      </c>
      <c r="D61" s="5">
        <f t="shared" si="9"/>
        <v>46</v>
      </c>
      <c r="E61" s="5">
        <f t="shared" si="9"/>
        <v>40.300000000000004</v>
      </c>
      <c r="F61" s="5">
        <f t="shared" si="9"/>
        <v>151.07999999999998</v>
      </c>
      <c r="G61" s="5">
        <f t="shared" si="9"/>
        <v>1149.9000000000001</v>
      </c>
      <c r="H61" s="5">
        <f t="shared" si="9"/>
        <v>0.57200000000000006</v>
      </c>
      <c r="I61" s="5">
        <f t="shared" si="9"/>
        <v>0.67600000000000005</v>
      </c>
      <c r="J61" s="5">
        <f t="shared" si="9"/>
        <v>221.45999999999998</v>
      </c>
      <c r="K61" s="5">
        <f t="shared" si="9"/>
        <v>0.4</v>
      </c>
      <c r="L61" s="5">
        <f t="shared" si="9"/>
        <v>30.93</v>
      </c>
      <c r="M61" s="5">
        <f t="shared" si="9"/>
        <v>1327.61</v>
      </c>
      <c r="N61" s="5">
        <f t="shared" si="9"/>
        <v>1751.13</v>
      </c>
      <c r="O61" s="5">
        <f t="shared" si="9"/>
        <v>689.52</v>
      </c>
      <c r="P61" s="5">
        <f t="shared" si="9"/>
        <v>180.98000000000002</v>
      </c>
      <c r="Q61" s="5">
        <f t="shared" si="9"/>
        <v>755.6</v>
      </c>
      <c r="R61" s="5">
        <f t="shared" si="9"/>
        <v>10.081</v>
      </c>
      <c r="S61" s="5">
        <f t="shared" si="9"/>
        <v>147.46</v>
      </c>
      <c r="T61" s="5">
        <f t="shared" si="9"/>
        <v>21.79</v>
      </c>
      <c r="U61" s="5">
        <f t="shared" si="9"/>
        <v>191.73</v>
      </c>
    </row>
    <row r="63" spans="1:21" ht="15.75" x14ac:dyDescent="0.25">
      <c r="A63" s="27" t="s">
        <v>145</v>
      </c>
      <c r="B63" s="27"/>
      <c r="C63" s="27"/>
      <c r="D63" s="27"/>
      <c r="E63" s="27"/>
      <c r="F63" s="27"/>
      <c r="G63" s="27"/>
      <c r="H63" s="27"/>
      <c r="I63" s="27"/>
      <c r="J63" s="27"/>
      <c r="K63" s="27"/>
      <c r="L63" s="27"/>
      <c r="M63" s="27"/>
      <c r="N63" s="27"/>
      <c r="O63" s="27"/>
      <c r="P63" s="27"/>
      <c r="Q63" s="27"/>
      <c r="R63" s="27"/>
      <c r="S63" s="27"/>
      <c r="T63" s="27"/>
      <c r="U63" s="27"/>
    </row>
    <row r="64" spans="1:21" x14ac:dyDescent="0.25">
      <c r="A64" s="7" t="s">
        <v>0</v>
      </c>
      <c r="B64" s="7" t="s">
        <v>1</v>
      </c>
      <c r="C64" s="7" t="s">
        <v>2</v>
      </c>
      <c r="D64" s="7" t="s">
        <v>3</v>
      </c>
      <c r="E64" s="7" t="s">
        <v>4</v>
      </c>
      <c r="F64" s="7" t="s">
        <v>5</v>
      </c>
      <c r="G64" s="7" t="s">
        <v>6</v>
      </c>
      <c r="H64" s="7" t="s">
        <v>7</v>
      </c>
      <c r="I64" s="7" t="s">
        <v>8</v>
      </c>
      <c r="J64" s="7" t="s">
        <v>9</v>
      </c>
      <c r="K64" s="7" t="s">
        <v>10</v>
      </c>
      <c r="L64" s="7" t="s">
        <v>11</v>
      </c>
      <c r="M64" s="7" t="s">
        <v>12</v>
      </c>
      <c r="N64" s="7" t="s">
        <v>13</v>
      </c>
      <c r="O64" s="7" t="s">
        <v>14</v>
      </c>
      <c r="P64" s="7" t="s">
        <v>15</v>
      </c>
      <c r="Q64" s="7" t="s">
        <v>16</v>
      </c>
      <c r="R64" s="7" t="s">
        <v>17</v>
      </c>
      <c r="S64" s="7" t="s">
        <v>18</v>
      </c>
      <c r="T64" s="7" t="s">
        <v>19</v>
      </c>
      <c r="U64" s="7" t="s">
        <v>20</v>
      </c>
    </row>
    <row r="65" spans="1:21" x14ac:dyDescent="0.25">
      <c r="A65" s="7"/>
      <c r="B65" s="7"/>
      <c r="C65" s="7" t="s">
        <v>21</v>
      </c>
      <c r="D65" s="7" t="s">
        <v>21</v>
      </c>
      <c r="E65" s="7" t="s">
        <v>21</v>
      </c>
      <c r="F65" s="7" t="s">
        <v>21</v>
      </c>
      <c r="G65" s="7" t="s">
        <v>22</v>
      </c>
      <c r="H65" s="7" t="s">
        <v>23</v>
      </c>
      <c r="I65" s="7" t="s">
        <v>23</v>
      </c>
      <c r="J65" s="7" t="s">
        <v>24</v>
      </c>
      <c r="K65" s="7" t="s">
        <v>25</v>
      </c>
      <c r="L65" s="7" t="s">
        <v>23</v>
      </c>
      <c r="M65" s="7" t="s">
        <v>23</v>
      </c>
      <c r="N65" s="7" t="s">
        <v>23</v>
      </c>
      <c r="O65" s="7" t="s">
        <v>23</v>
      </c>
      <c r="P65" s="7" t="s">
        <v>23</v>
      </c>
      <c r="Q65" s="7" t="s">
        <v>23</v>
      </c>
      <c r="R65" s="7" t="s">
        <v>23</v>
      </c>
      <c r="S65" s="7" t="s">
        <v>25</v>
      </c>
      <c r="T65" s="7" t="s">
        <v>25</v>
      </c>
      <c r="U65" s="7" t="s">
        <v>25</v>
      </c>
    </row>
    <row r="66" spans="1:21" x14ac:dyDescent="0.25">
      <c r="A66" s="3"/>
      <c r="B66" s="4" t="s">
        <v>63</v>
      </c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</row>
    <row r="67" spans="1:21" x14ac:dyDescent="0.25">
      <c r="A67" s="3"/>
      <c r="B67" s="2" t="s">
        <v>27</v>
      </c>
      <c r="C67" s="6" t="s">
        <v>138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</row>
    <row r="68" spans="1:21" x14ac:dyDescent="0.25">
      <c r="A68" s="3" t="s">
        <v>64</v>
      </c>
      <c r="B68" s="3" t="s">
        <v>65</v>
      </c>
      <c r="C68" s="3">
        <v>150</v>
      </c>
      <c r="D68" s="3">
        <v>12.68</v>
      </c>
      <c r="E68" s="3">
        <v>17.95</v>
      </c>
      <c r="F68" s="3">
        <v>3.25</v>
      </c>
      <c r="G68" s="3">
        <v>225.2</v>
      </c>
      <c r="H68" s="3">
        <v>7.0000000000000007E-2</v>
      </c>
      <c r="I68" s="3">
        <v>0.4</v>
      </c>
      <c r="J68" s="3">
        <v>182.66</v>
      </c>
      <c r="K68" s="3">
        <v>2.1800000000000002</v>
      </c>
      <c r="L68" s="3">
        <v>0</v>
      </c>
      <c r="M68" s="3">
        <v>264</v>
      </c>
      <c r="N68" s="3">
        <v>180</v>
      </c>
      <c r="O68" s="3">
        <v>110</v>
      </c>
      <c r="P68" s="3">
        <v>17</v>
      </c>
      <c r="Q68" s="3">
        <v>202</v>
      </c>
      <c r="R68" s="3">
        <v>2.1</v>
      </c>
      <c r="S68" s="3">
        <v>43.65</v>
      </c>
      <c r="T68" s="3">
        <v>26</v>
      </c>
      <c r="U68" s="3">
        <v>62.62</v>
      </c>
    </row>
    <row r="69" spans="1:21" x14ac:dyDescent="0.25">
      <c r="A69" s="3" t="s">
        <v>66</v>
      </c>
      <c r="B69" s="3" t="s">
        <v>67</v>
      </c>
      <c r="C69" s="3">
        <v>155</v>
      </c>
      <c r="D69" s="3">
        <v>0.1</v>
      </c>
      <c r="E69" s="3">
        <v>0</v>
      </c>
      <c r="F69" s="3">
        <v>4.9000000000000004</v>
      </c>
      <c r="G69" s="3">
        <v>20.399999999999999</v>
      </c>
      <c r="H69" s="3">
        <v>0</v>
      </c>
      <c r="I69" s="3">
        <v>0</v>
      </c>
      <c r="J69" s="3">
        <v>0.18</v>
      </c>
      <c r="K69" s="3">
        <v>0</v>
      </c>
      <c r="L69" s="3">
        <v>0.86</v>
      </c>
      <c r="M69" s="3">
        <v>0.71</v>
      </c>
      <c r="N69" s="3">
        <v>14.95</v>
      </c>
      <c r="O69" s="3">
        <v>48.62</v>
      </c>
      <c r="P69" s="3">
        <v>1.98</v>
      </c>
      <c r="Q69" s="3">
        <v>3.7</v>
      </c>
      <c r="R69" s="3">
        <v>0.31</v>
      </c>
      <c r="S69" s="3">
        <v>0.01</v>
      </c>
      <c r="T69" s="3">
        <v>0.02</v>
      </c>
      <c r="U69" s="3">
        <v>0.53</v>
      </c>
    </row>
    <row r="70" spans="1:21" x14ac:dyDescent="0.25">
      <c r="A70" s="3" t="s">
        <v>32</v>
      </c>
      <c r="B70" s="3" t="s">
        <v>33</v>
      </c>
      <c r="C70" s="3">
        <v>20</v>
      </c>
      <c r="D70" s="3">
        <v>1.6</v>
      </c>
      <c r="E70" s="3">
        <v>0.2</v>
      </c>
      <c r="F70" s="3">
        <v>9.8000000000000007</v>
      </c>
      <c r="G70" s="3">
        <v>47.5</v>
      </c>
      <c r="H70" s="3">
        <v>0.03</v>
      </c>
      <c r="I70" s="3">
        <v>0.01</v>
      </c>
      <c r="J70" s="3">
        <v>0</v>
      </c>
      <c r="K70" s="3">
        <v>0</v>
      </c>
      <c r="L70" s="3">
        <v>0</v>
      </c>
      <c r="M70" s="3">
        <v>88.6</v>
      </c>
      <c r="N70" s="3">
        <v>27.2</v>
      </c>
      <c r="O70" s="3">
        <v>4.5999999999999996</v>
      </c>
      <c r="P70" s="3">
        <v>6.8</v>
      </c>
      <c r="Q70" s="3">
        <v>17.8</v>
      </c>
      <c r="R70" s="3">
        <v>0.4</v>
      </c>
      <c r="S70" s="3">
        <v>0.64</v>
      </c>
      <c r="T70" s="3">
        <v>1.2</v>
      </c>
      <c r="U70" s="3">
        <v>2.9</v>
      </c>
    </row>
    <row r="71" spans="1:21" x14ac:dyDescent="0.25">
      <c r="A71" s="3"/>
      <c r="B71" s="2" t="s">
        <v>34</v>
      </c>
      <c r="C71" s="2">
        <f t="shared" ref="C71:U71" si="10">SUM(C68:C70)</f>
        <v>325</v>
      </c>
      <c r="D71" s="2">
        <f t="shared" si="10"/>
        <v>14.379999999999999</v>
      </c>
      <c r="E71" s="2">
        <f t="shared" si="10"/>
        <v>18.149999999999999</v>
      </c>
      <c r="F71" s="2">
        <f t="shared" si="10"/>
        <v>17.950000000000003</v>
      </c>
      <c r="G71" s="2">
        <f t="shared" si="10"/>
        <v>293.10000000000002</v>
      </c>
      <c r="H71" s="2">
        <f t="shared" si="10"/>
        <v>0.1</v>
      </c>
      <c r="I71" s="2">
        <f t="shared" si="10"/>
        <v>0.41000000000000003</v>
      </c>
      <c r="J71" s="2">
        <f t="shared" si="10"/>
        <v>182.84</v>
      </c>
      <c r="K71" s="2">
        <f t="shared" si="10"/>
        <v>2.1800000000000002</v>
      </c>
      <c r="L71" s="2">
        <f t="shared" si="10"/>
        <v>0.86</v>
      </c>
      <c r="M71" s="2">
        <f t="shared" si="10"/>
        <v>353.30999999999995</v>
      </c>
      <c r="N71" s="2">
        <f t="shared" si="10"/>
        <v>222.14999999999998</v>
      </c>
      <c r="O71" s="2">
        <f t="shared" si="10"/>
        <v>163.22</v>
      </c>
      <c r="P71" s="2">
        <f t="shared" si="10"/>
        <v>25.78</v>
      </c>
      <c r="Q71" s="2">
        <f t="shared" si="10"/>
        <v>223.5</v>
      </c>
      <c r="R71" s="2">
        <f t="shared" si="10"/>
        <v>2.81</v>
      </c>
      <c r="S71" s="2">
        <f t="shared" si="10"/>
        <v>44.3</v>
      </c>
      <c r="T71" s="2">
        <f t="shared" si="10"/>
        <v>27.22</v>
      </c>
      <c r="U71" s="2">
        <f t="shared" si="10"/>
        <v>66.05</v>
      </c>
    </row>
    <row r="72" spans="1:21" x14ac:dyDescent="0.25">
      <c r="A72" s="3"/>
      <c r="B72" s="2" t="s">
        <v>35</v>
      </c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</row>
    <row r="73" spans="1:21" x14ac:dyDescent="0.25">
      <c r="A73" s="3" t="s">
        <v>32</v>
      </c>
      <c r="B73" s="3" t="s">
        <v>36</v>
      </c>
      <c r="C73" s="3">
        <v>150</v>
      </c>
      <c r="D73" s="3">
        <v>4.3499999999999996</v>
      </c>
      <c r="E73" s="3">
        <v>3.75</v>
      </c>
      <c r="F73" s="3">
        <v>7.2</v>
      </c>
      <c r="G73" s="3">
        <v>79.900000000000006</v>
      </c>
      <c r="H73" s="3">
        <v>7.5999999999999998E-2</v>
      </c>
      <c r="I73" s="3">
        <v>0.18</v>
      </c>
      <c r="J73" s="3">
        <v>19.8</v>
      </c>
      <c r="K73" s="3">
        <v>0</v>
      </c>
      <c r="L73" s="3">
        <v>0.78</v>
      </c>
      <c r="M73" s="3">
        <v>57</v>
      </c>
      <c r="N73" s="3">
        <v>181.77</v>
      </c>
      <c r="O73" s="3">
        <v>158.4</v>
      </c>
      <c r="P73" s="3">
        <v>18.27</v>
      </c>
      <c r="Q73" s="3">
        <v>117.45</v>
      </c>
      <c r="R73" s="3">
        <v>0.13100000000000001</v>
      </c>
      <c r="S73" s="3">
        <v>13.5</v>
      </c>
      <c r="T73" s="3">
        <v>2.64</v>
      </c>
      <c r="U73" s="3">
        <v>30</v>
      </c>
    </row>
    <row r="74" spans="1:21" x14ac:dyDescent="0.25">
      <c r="A74" s="3"/>
      <c r="B74" s="2" t="s">
        <v>37</v>
      </c>
      <c r="C74" s="2">
        <f>C73</f>
        <v>150</v>
      </c>
      <c r="D74" s="2">
        <f t="shared" ref="D74:U74" si="11">D73</f>
        <v>4.3499999999999996</v>
      </c>
      <c r="E74" s="2">
        <f t="shared" si="11"/>
        <v>3.75</v>
      </c>
      <c r="F74" s="2">
        <f t="shared" si="11"/>
        <v>7.2</v>
      </c>
      <c r="G74" s="2">
        <f t="shared" si="11"/>
        <v>79.900000000000006</v>
      </c>
      <c r="H74" s="2">
        <f t="shared" si="11"/>
        <v>7.5999999999999998E-2</v>
      </c>
      <c r="I74" s="2">
        <f t="shared" si="11"/>
        <v>0.18</v>
      </c>
      <c r="J74" s="2">
        <f t="shared" si="11"/>
        <v>19.8</v>
      </c>
      <c r="K74" s="2">
        <f t="shared" si="11"/>
        <v>0</v>
      </c>
      <c r="L74" s="2">
        <f t="shared" si="11"/>
        <v>0.78</v>
      </c>
      <c r="M74" s="2">
        <f t="shared" si="11"/>
        <v>57</v>
      </c>
      <c r="N74" s="2">
        <f t="shared" si="11"/>
        <v>181.77</v>
      </c>
      <c r="O74" s="2">
        <f t="shared" si="11"/>
        <v>158.4</v>
      </c>
      <c r="P74" s="2">
        <f t="shared" si="11"/>
        <v>18.27</v>
      </c>
      <c r="Q74" s="2">
        <f t="shared" si="11"/>
        <v>117.45</v>
      </c>
      <c r="R74" s="2">
        <f t="shared" si="11"/>
        <v>0.13100000000000001</v>
      </c>
      <c r="S74" s="2">
        <f t="shared" si="11"/>
        <v>13.5</v>
      </c>
      <c r="T74" s="2">
        <f t="shared" si="11"/>
        <v>2.64</v>
      </c>
      <c r="U74" s="2">
        <f t="shared" si="11"/>
        <v>30</v>
      </c>
    </row>
    <row r="75" spans="1:21" x14ac:dyDescent="0.25">
      <c r="A75" s="3"/>
      <c r="B75" s="2" t="s">
        <v>38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</row>
    <row r="76" spans="1:21" x14ac:dyDescent="0.25">
      <c r="A76" s="3" t="s">
        <v>106</v>
      </c>
      <c r="B76" s="3" t="s">
        <v>107</v>
      </c>
      <c r="C76" s="3">
        <v>50</v>
      </c>
      <c r="D76" s="3">
        <v>0.59</v>
      </c>
      <c r="E76" s="3">
        <v>4.47</v>
      </c>
      <c r="F76" s="3">
        <v>3.33</v>
      </c>
      <c r="G76" s="3">
        <v>56</v>
      </c>
      <c r="H76" s="3">
        <v>0.01</v>
      </c>
      <c r="I76" s="3">
        <v>0.01</v>
      </c>
      <c r="J76" s="3">
        <v>60.74</v>
      </c>
      <c r="K76" s="3">
        <v>0</v>
      </c>
      <c r="L76" s="3">
        <v>1</v>
      </c>
      <c r="M76" s="3">
        <v>168</v>
      </c>
      <c r="N76" s="3">
        <v>107</v>
      </c>
      <c r="O76" s="3">
        <v>9</v>
      </c>
      <c r="P76" s="3">
        <v>8</v>
      </c>
      <c r="Q76" s="3">
        <v>18</v>
      </c>
      <c r="R76" s="3">
        <v>0.4</v>
      </c>
      <c r="S76" s="3">
        <v>6.56</v>
      </c>
      <c r="T76" s="3">
        <v>0</v>
      </c>
      <c r="U76" s="3">
        <v>9.8800000000000008</v>
      </c>
    </row>
    <row r="77" spans="1:21" x14ac:dyDescent="0.25">
      <c r="A77" s="3" t="s">
        <v>68</v>
      </c>
      <c r="B77" s="3" t="s">
        <v>69</v>
      </c>
      <c r="C77" s="3">
        <v>200</v>
      </c>
      <c r="D77" s="3">
        <v>4.7</v>
      </c>
      <c r="E77" s="3">
        <v>5.6</v>
      </c>
      <c r="F77" s="3">
        <v>5.7</v>
      </c>
      <c r="G77" s="3">
        <v>92.2</v>
      </c>
      <c r="H77" s="3">
        <v>0.02</v>
      </c>
      <c r="I77" s="3">
        <v>0.03</v>
      </c>
      <c r="J77" s="3">
        <v>104.95</v>
      </c>
      <c r="K77" s="3">
        <v>0</v>
      </c>
      <c r="L77" s="3">
        <v>10.76</v>
      </c>
      <c r="M77" s="3">
        <v>98.52</v>
      </c>
      <c r="N77" s="3">
        <v>184</v>
      </c>
      <c r="O77" s="3">
        <v>37.479999999999997</v>
      </c>
      <c r="P77" s="3">
        <v>13.13</v>
      </c>
      <c r="Q77" s="3">
        <v>30.97</v>
      </c>
      <c r="R77" s="3">
        <v>0.48</v>
      </c>
      <c r="S77" s="3">
        <v>15.25</v>
      </c>
      <c r="T77" s="3">
        <v>0.34</v>
      </c>
      <c r="U77" s="3">
        <v>14.76</v>
      </c>
    </row>
    <row r="78" spans="1:21" x14ac:dyDescent="0.25">
      <c r="A78" s="3" t="s">
        <v>70</v>
      </c>
      <c r="B78" s="3" t="s">
        <v>71</v>
      </c>
      <c r="C78" s="3">
        <v>130</v>
      </c>
      <c r="D78" s="3">
        <v>7.1</v>
      </c>
      <c r="E78" s="3">
        <v>5.5</v>
      </c>
      <c r="F78" s="3">
        <v>31.1</v>
      </c>
      <c r="G78" s="3">
        <v>202.5</v>
      </c>
      <c r="H78" s="3">
        <v>0.19</v>
      </c>
      <c r="I78" s="3">
        <v>0.1</v>
      </c>
      <c r="J78" s="3">
        <v>16.63</v>
      </c>
      <c r="K78" s="3">
        <v>0.08</v>
      </c>
      <c r="L78" s="3">
        <v>0</v>
      </c>
      <c r="M78" s="3">
        <v>129.52000000000001</v>
      </c>
      <c r="N78" s="3">
        <v>190.11</v>
      </c>
      <c r="O78" s="3">
        <v>40.4</v>
      </c>
      <c r="P78" s="3">
        <v>104.13</v>
      </c>
      <c r="Q78" s="3">
        <v>156.86000000000001</v>
      </c>
      <c r="R78" s="3">
        <v>3.51</v>
      </c>
      <c r="S78" s="3">
        <v>19.309999999999999</v>
      </c>
      <c r="T78" s="3">
        <v>3.05</v>
      </c>
      <c r="U78" s="3">
        <v>13.92</v>
      </c>
    </row>
    <row r="79" spans="1:21" ht="30" x14ac:dyDescent="0.25">
      <c r="A79" s="15" t="s">
        <v>119</v>
      </c>
      <c r="B79" s="8" t="s">
        <v>141</v>
      </c>
      <c r="C79" s="3">
        <v>75</v>
      </c>
      <c r="D79" s="3">
        <v>8.98</v>
      </c>
      <c r="E79" s="3">
        <v>9.49</v>
      </c>
      <c r="F79" s="3">
        <v>7.31</v>
      </c>
      <c r="G79" s="3">
        <v>150.5</v>
      </c>
      <c r="H79" s="3">
        <v>0</v>
      </c>
      <c r="I79" s="3">
        <v>0</v>
      </c>
      <c r="J79" s="3">
        <v>0</v>
      </c>
      <c r="K79" s="3">
        <v>0</v>
      </c>
      <c r="L79" s="3">
        <v>0.79</v>
      </c>
      <c r="M79" s="3">
        <v>0</v>
      </c>
      <c r="N79" s="3">
        <v>0</v>
      </c>
      <c r="O79" s="3">
        <v>0</v>
      </c>
      <c r="P79" s="3">
        <v>0</v>
      </c>
      <c r="Q79" s="3">
        <v>0</v>
      </c>
      <c r="R79" s="3">
        <v>0</v>
      </c>
      <c r="S79" s="3">
        <v>0</v>
      </c>
      <c r="T79" s="3">
        <v>0</v>
      </c>
      <c r="U79" s="3">
        <v>0</v>
      </c>
    </row>
    <row r="80" spans="1:21" x14ac:dyDescent="0.25">
      <c r="A80" s="3" t="s">
        <v>72</v>
      </c>
      <c r="B80" s="3" t="s">
        <v>73</v>
      </c>
      <c r="C80" s="3">
        <v>30</v>
      </c>
      <c r="D80" s="3">
        <v>1</v>
      </c>
      <c r="E80" s="3">
        <v>0.7</v>
      </c>
      <c r="F80" s="3">
        <v>2.7</v>
      </c>
      <c r="G80" s="3">
        <v>21.2</v>
      </c>
      <c r="H80" s="3">
        <v>0.01</v>
      </c>
      <c r="I80" s="3">
        <v>0</v>
      </c>
      <c r="J80" s="3">
        <v>38.450000000000003</v>
      </c>
      <c r="K80" s="3">
        <v>0.01</v>
      </c>
      <c r="L80" s="3">
        <v>0.81</v>
      </c>
      <c r="M80" s="3">
        <v>3.7</v>
      </c>
      <c r="N80" s="3">
        <v>42.58</v>
      </c>
      <c r="O80" s="3">
        <v>2.77</v>
      </c>
      <c r="P80" s="3">
        <v>3.67</v>
      </c>
      <c r="Q80" s="3">
        <v>7.16</v>
      </c>
      <c r="R80" s="3">
        <v>0.15</v>
      </c>
      <c r="S80" s="3">
        <v>0.54</v>
      </c>
      <c r="T80" s="3">
        <v>0.13</v>
      </c>
      <c r="U80" s="3">
        <v>2.71</v>
      </c>
    </row>
    <row r="81" spans="1:21" x14ac:dyDescent="0.25">
      <c r="A81" s="8" t="s">
        <v>155</v>
      </c>
      <c r="B81" s="8" t="s">
        <v>156</v>
      </c>
      <c r="C81" s="3">
        <v>150</v>
      </c>
      <c r="D81" s="3">
        <v>0.1</v>
      </c>
      <c r="E81" s="3">
        <v>0.1</v>
      </c>
      <c r="F81" s="3">
        <v>8.5</v>
      </c>
      <c r="G81" s="3">
        <v>35.6</v>
      </c>
      <c r="H81" s="3">
        <v>0</v>
      </c>
      <c r="I81" s="3">
        <v>0</v>
      </c>
      <c r="J81" s="3">
        <v>0</v>
      </c>
      <c r="K81" s="3">
        <v>0</v>
      </c>
      <c r="L81" s="3">
        <v>0.8</v>
      </c>
      <c r="M81" s="3">
        <v>0</v>
      </c>
      <c r="N81" s="3">
        <v>0</v>
      </c>
      <c r="O81" s="3">
        <v>8.9</v>
      </c>
      <c r="P81" s="3">
        <v>2.8</v>
      </c>
      <c r="Q81" s="3">
        <v>1.9</v>
      </c>
      <c r="R81" s="3">
        <v>0.4</v>
      </c>
      <c r="S81" s="3">
        <v>0</v>
      </c>
      <c r="T81" s="3">
        <v>0</v>
      </c>
      <c r="U81" s="3">
        <v>0</v>
      </c>
    </row>
    <row r="82" spans="1:21" x14ac:dyDescent="0.25">
      <c r="A82" s="3" t="s">
        <v>32</v>
      </c>
      <c r="B82" s="3" t="s">
        <v>43</v>
      </c>
      <c r="C82" s="3">
        <v>20</v>
      </c>
      <c r="D82" s="3">
        <v>1.3</v>
      </c>
      <c r="E82" s="3">
        <v>0.2</v>
      </c>
      <c r="F82" s="3">
        <v>6.7</v>
      </c>
      <c r="G82" s="3">
        <v>34.200000000000003</v>
      </c>
      <c r="H82" s="3">
        <v>0.04</v>
      </c>
      <c r="I82" s="3">
        <v>0.02</v>
      </c>
      <c r="J82" s="3">
        <v>0</v>
      </c>
      <c r="K82" s="3">
        <v>0</v>
      </c>
      <c r="L82" s="3">
        <v>0</v>
      </c>
      <c r="M82" s="3">
        <v>122</v>
      </c>
      <c r="N82" s="3">
        <v>49</v>
      </c>
      <c r="O82" s="3">
        <v>7</v>
      </c>
      <c r="P82" s="3">
        <v>9.4</v>
      </c>
      <c r="Q82" s="3">
        <v>31.6</v>
      </c>
      <c r="R82" s="3">
        <v>0.78</v>
      </c>
      <c r="S82" s="3">
        <v>0</v>
      </c>
      <c r="T82" s="3">
        <v>6.18</v>
      </c>
      <c r="U82" s="3">
        <v>0</v>
      </c>
    </row>
    <row r="83" spans="1:21" x14ac:dyDescent="0.25">
      <c r="A83" s="3" t="s">
        <v>32</v>
      </c>
      <c r="B83" s="3" t="s">
        <v>42</v>
      </c>
      <c r="C83" s="3">
        <v>20</v>
      </c>
      <c r="D83" s="3">
        <v>1.5</v>
      </c>
      <c r="E83" s="3">
        <v>0.2</v>
      </c>
      <c r="F83" s="3">
        <v>9.8000000000000007</v>
      </c>
      <c r="G83" s="3">
        <v>46.9</v>
      </c>
      <c r="H83" s="3">
        <v>0.02</v>
      </c>
      <c r="I83" s="3">
        <v>0.01</v>
      </c>
      <c r="J83" s="3">
        <v>0</v>
      </c>
      <c r="K83" s="3">
        <v>0</v>
      </c>
      <c r="L83" s="3">
        <v>0</v>
      </c>
      <c r="M83" s="3">
        <v>99.8</v>
      </c>
      <c r="N83" s="3">
        <v>18.600000000000001</v>
      </c>
      <c r="O83" s="3">
        <v>4</v>
      </c>
      <c r="P83" s="3">
        <v>2.8</v>
      </c>
      <c r="Q83" s="3">
        <v>13</v>
      </c>
      <c r="R83" s="3">
        <v>0.22</v>
      </c>
      <c r="S83" s="3">
        <v>0.64</v>
      </c>
      <c r="T83" s="3">
        <v>1.2</v>
      </c>
      <c r="U83" s="3">
        <v>2.9</v>
      </c>
    </row>
    <row r="84" spans="1:21" x14ac:dyDescent="0.25">
      <c r="A84" s="3"/>
      <c r="B84" s="2" t="s">
        <v>44</v>
      </c>
      <c r="C84" s="2">
        <f>SUM(C76:C83)</f>
        <v>675</v>
      </c>
      <c r="D84" s="2">
        <f t="shared" ref="D84:U84" si="12">SUM(D76:D83)</f>
        <v>25.270000000000003</v>
      </c>
      <c r="E84" s="2">
        <f t="shared" si="12"/>
        <v>26.26</v>
      </c>
      <c r="F84" s="2">
        <f t="shared" si="12"/>
        <v>75.14</v>
      </c>
      <c r="G84" s="2">
        <f t="shared" si="12"/>
        <v>639.1</v>
      </c>
      <c r="H84" s="2">
        <f t="shared" si="12"/>
        <v>0.29000000000000004</v>
      </c>
      <c r="I84" s="2">
        <f t="shared" si="12"/>
        <v>0.17</v>
      </c>
      <c r="J84" s="2">
        <f t="shared" si="12"/>
        <v>220.76999999999998</v>
      </c>
      <c r="K84" s="2">
        <f t="shared" si="12"/>
        <v>0.09</v>
      </c>
      <c r="L84" s="2">
        <f t="shared" si="12"/>
        <v>14.160000000000002</v>
      </c>
      <c r="M84" s="2">
        <f t="shared" si="12"/>
        <v>621.54</v>
      </c>
      <c r="N84" s="2">
        <f t="shared" si="12"/>
        <v>591.29000000000008</v>
      </c>
      <c r="O84" s="2">
        <f t="shared" si="12"/>
        <v>109.55</v>
      </c>
      <c r="P84" s="2">
        <f t="shared" si="12"/>
        <v>143.93</v>
      </c>
      <c r="Q84" s="2">
        <f t="shared" si="12"/>
        <v>259.49</v>
      </c>
      <c r="R84" s="2">
        <f t="shared" si="12"/>
        <v>5.94</v>
      </c>
      <c r="S84" s="2">
        <f t="shared" si="12"/>
        <v>42.3</v>
      </c>
      <c r="T84" s="2">
        <f t="shared" si="12"/>
        <v>10.899999999999999</v>
      </c>
      <c r="U84" s="2">
        <f t="shared" si="12"/>
        <v>44.17</v>
      </c>
    </row>
    <row r="85" spans="1:21" x14ac:dyDescent="0.25">
      <c r="A85" s="3"/>
      <c r="B85" s="2" t="s">
        <v>45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</row>
    <row r="86" spans="1:21" x14ac:dyDescent="0.25">
      <c r="A86" s="3" t="s">
        <v>30</v>
      </c>
      <c r="B86" s="3" t="s">
        <v>31</v>
      </c>
      <c r="C86" s="3">
        <v>150</v>
      </c>
      <c r="D86" s="3">
        <v>1.1000000000000001</v>
      </c>
      <c r="E86" s="3">
        <v>0.8</v>
      </c>
      <c r="F86" s="3">
        <v>6.4</v>
      </c>
      <c r="G86" s="3">
        <v>37.700000000000003</v>
      </c>
      <c r="H86" s="3">
        <v>0.01</v>
      </c>
      <c r="I86" s="3">
        <v>0.05</v>
      </c>
      <c r="J86" s="3">
        <v>5.0599999999999996</v>
      </c>
      <c r="K86" s="3">
        <v>0</v>
      </c>
      <c r="L86" s="3">
        <v>0.21</v>
      </c>
      <c r="M86" s="3">
        <v>14.52</v>
      </c>
      <c r="N86" s="3">
        <v>53.29</v>
      </c>
      <c r="O86" s="3">
        <v>75.98</v>
      </c>
      <c r="P86" s="3">
        <v>6</v>
      </c>
      <c r="Q86" s="3">
        <v>32.049999999999997</v>
      </c>
      <c r="R86" s="3">
        <v>0.31</v>
      </c>
      <c r="S86" s="3">
        <v>3.38</v>
      </c>
      <c r="T86" s="3">
        <v>0.66</v>
      </c>
      <c r="U86" s="3">
        <v>7.5</v>
      </c>
    </row>
    <row r="87" spans="1:21" x14ac:dyDescent="0.25">
      <c r="A87" s="24" t="s">
        <v>165</v>
      </c>
      <c r="B87" s="25" t="s">
        <v>164</v>
      </c>
      <c r="C87" s="26">
        <v>45</v>
      </c>
      <c r="D87" s="23">
        <v>1.58</v>
      </c>
      <c r="E87" s="23">
        <v>1.58</v>
      </c>
      <c r="F87" s="23">
        <v>10.35</v>
      </c>
      <c r="G87" s="23">
        <v>63</v>
      </c>
      <c r="H87" s="23">
        <v>0</v>
      </c>
      <c r="I87" s="23">
        <v>0</v>
      </c>
      <c r="J87" s="23">
        <v>0</v>
      </c>
      <c r="K87" s="23">
        <v>0</v>
      </c>
      <c r="L87" s="23">
        <v>0</v>
      </c>
      <c r="M87" s="23">
        <v>0</v>
      </c>
      <c r="N87" s="23">
        <v>0</v>
      </c>
      <c r="O87" s="23">
        <v>7.7</v>
      </c>
      <c r="P87" s="23">
        <v>3.4</v>
      </c>
      <c r="Q87" s="23">
        <v>20.2</v>
      </c>
      <c r="R87" s="23">
        <v>0.3</v>
      </c>
      <c r="S87" s="23">
        <v>0</v>
      </c>
      <c r="T87" s="23">
        <v>0</v>
      </c>
      <c r="U87" s="23">
        <v>0</v>
      </c>
    </row>
    <row r="88" spans="1:21" ht="16.5" customHeight="1" x14ac:dyDescent="0.25">
      <c r="A88" s="3"/>
      <c r="B88" s="2" t="s">
        <v>47</v>
      </c>
      <c r="C88" s="2">
        <f t="shared" ref="C88:U88" si="13">SUM(C86:C87)</f>
        <v>195</v>
      </c>
      <c r="D88" s="2">
        <f t="shared" si="13"/>
        <v>2.68</v>
      </c>
      <c r="E88" s="2">
        <f t="shared" si="13"/>
        <v>2.38</v>
      </c>
      <c r="F88" s="2">
        <f t="shared" si="13"/>
        <v>16.75</v>
      </c>
      <c r="G88" s="2">
        <f t="shared" si="13"/>
        <v>100.7</v>
      </c>
      <c r="H88" s="2">
        <f t="shared" si="13"/>
        <v>0.01</v>
      </c>
      <c r="I88" s="2">
        <f t="shared" si="13"/>
        <v>0.05</v>
      </c>
      <c r="J88" s="2">
        <f t="shared" si="13"/>
        <v>5.0599999999999996</v>
      </c>
      <c r="K88" s="2">
        <f t="shared" si="13"/>
        <v>0</v>
      </c>
      <c r="L88" s="2">
        <f t="shared" si="13"/>
        <v>0.21</v>
      </c>
      <c r="M88" s="2">
        <f t="shared" si="13"/>
        <v>14.52</v>
      </c>
      <c r="N88" s="2">
        <f t="shared" si="13"/>
        <v>53.29</v>
      </c>
      <c r="O88" s="2">
        <f t="shared" si="13"/>
        <v>83.68</v>
      </c>
      <c r="P88" s="2">
        <f t="shared" si="13"/>
        <v>9.4</v>
      </c>
      <c r="Q88" s="2">
        <f t="shared" si="13"/>
        <v>52.25</v>
      </c>
      <c r="R88" s="2">
        <f t="shared" si="13"/>
        <v>0.61</v>
      </c>
      <c r="S88" s="2">
        <f t="shared" si="13"/>
        <v>3.38</v>
      </c>
      <c r="T88" s="2">
        <f t="shared" si="13"/>
        <v>0.66</v>
      </c>
      <c r="U88" s="2">
        <f t="shared" si="13"/>
        <v>7.5</v>
      </c>
    </row>
    <row r="89" spans="1:21" x14ac:dyDescent="0.25">
      <c r="A89" s="3"/>
      <c r="B89" s="5" t="s">
        <v>48</v>
      </c>
      <c r="C89" s="5">
        <f t="shared" ref="C89:U89" si="14">C71+C74+C84+C88</f>
        <v>1345</v>
      </c>
      <c r="D89" s="5">
        <f t="shared" si="14"/>
        <v>46.68</v>
      </c>
      <c r="E89" s="5">
        <f t="shared" si="14"/>
        <v>50.54</v>
      </c>
      <c r="F89" s="5">
        <f t="shared" si="14"/>
        <v>117.04</v>
      </c>
      <c r="G89" s="5">
        <f t="shared" si="14"/>
        <v>1112.8</v>
      </c>
      <c r="H89" s="5">
        <f t="shared" si="14"/>
        <v>0.47600000000000003</v>
      </c>
      <c r="I89" s="5">
        <f t="shared" si="14"/>
        <v>0.81000000000000016</v>
      </c>
      <c r="J89" s="5">
        <f t="shared" si="14"/>
        <v>428.46999999999997</v>
      </c>
      <c r="K89" s="5">
        <f t="shared" si="14"/>
        <v>2.27</v>
      </c>
      <c r="L89" s="5">
        <f t="shared" si="14"/>
        <v>16.010000000000002</v>
      </c>
      <c r="M89" s="5">
        <f t="shared" si="14"/>
        <v>1046.3699999999999</v>
      </c>
      <c r="N89" s="5">
        <f t="shared" si="14"/>
        <v>1048.5</v>
      </c>
      <c r="O89" s="5">
        <f t="shared" si="14"/>
        <v>514.85</v>
      </c>
      <c r="P89" s="5">
        <f t="shared" si="14"/>
        <v>197.38000000000002</v>
      </c>
      <c r="Q89" s="5">
        <f t="shared" si="14"/>
        <v>652.69000000000005</v>
      </c>
      <c r="R89" s="5">
        <f t="shared" si="14"/>
        <v>9.4909999999999997</v>
      </c>
      <c r="S89" s="5">
        <f t="shared" si="14"/>
        <v>103.47999999999999</v>
      </c>
      <c r="T89" s="5">
        <f t="shared" si="14"/>
        <v>41.419999999999995</v>
      </c>
      <c r="U89" s="5">
        <f t="shared" si="14"/>
        <v>147.72</v>
      </c>
    </row>
    <row r="91" spans="1:21" ht="15.75" x14ac:dyDescent="0.25">
      <c r="A91" s="36" t="s">
        <v>146</v>
      </c>
      <c r="B91" s="36"/>
      <c r="C91" s="36"/>
      <c r="D91" s="36"/>
      <c r="E91" s="36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</row>
    <row r="92" spans="1:21" x14ac:dyDescent="0.25">
      <c r="A92" s="7" t="s">
        <v>0</v>
      </c>
      <c r="B92" s="7" t="s">
        <v>1</v>
      </c>
      <c r="C92" s="7" t="s">
        <v>2</v>
      </c>
      <c r="D92" s="7" t="s">
        <v>3</v>
      </c>
      <c r="E92" s="7" t="s">
        <v>4</v>
      </c>
      <c r="F92" s="7" t="s">
        <v>5</v>
      </c>
      <c r="G92" s="7" t="s">
        <v>6</v>
      </c>
      <c r="H92" s="7" t="s">
        <v>7</v>
      </c>
      <c r="I92" s="7" t="s">
        <v>8</v>
      </c>
      <c r="J92" s="7" t="s">
        <v>9</v>
      </c>
      <c r="K92" s="7" t="s">
        <v>10</v>
      </c>
      <c r="L92" s="7" t="s">
        <v>11</v>
      </c>
      <c r="M92" s="7" t="s">
        <v>12</v>
      </c>
      <c r="N92" s="7" t="s">
        <v>13</v>
      </c>
      <c r="O92" s="7" t="s">
        <v>14</v>
      </c>
      <c r="P92" s="7" t="s">
        <v>15</v>
      </c>
      <c r="Q92" s="7" t="s">
        <v>16</v>
      </c>
      <c r="R92" s="7" t="s">
        <v>17</v>
      </c>
      <c r="S92" s="7" t="s">
        <v>18</v>
      </c>
      <c r="T92" s="7" t="s">
        <v>19</v>
      </c>
      <c r="U92" s="7" t="s">
        <v>20</v>
      </c>
    </row>
    <row r="93" spans="1:21" x14ac:dyDescent="0.25">
      <c r="A93" s="7"/>
      <c r="B93" s="7"/>
      <c r="C93" s="7" t="s">
        <v>21</v>
      </c>
      <c r="D93" s="7" t="s">
        <v>21</v>
      </c>
      <c r="E93" s="7" t="s">
        <v>21</v>
      </c>
      <c r="F93" s="7" t="s">
        <v>21</v>
      </c>
      <c r="G93" s="7" t="s">
        <v>22</v>
      </c>
      <c r="H93" s="7" t="s">
        <v>23</v>
      </c>
      <c r="I93" s="7" t="s">
        <v>23</v>
      </c>
      <c r="J93" s="7" t="s">
        <v>24</v>
      </c>
      <c r="K93" s="7" t="s">
        <v>25</v>
      </c>
      <c r="L93" s="7" t="s">
        <v>23</v>
      </c>
      <c r="M93" s="7" t="s">
        <v>23</v>
      </c>
      <c r="N93" s="7" t="s">
        <v>23</v>
      </c>
      <c r="O93" s="7" t="s">
        <v>23</v>
      </c>
      <c r="P93" s="7" t="s">
        <v>23</v>
      </c>
      <c r="Q93" s="7" t="s">
        <v>23</v>
      </c>
      <c r="R93" s="7" t="s">
        <v>23</v>
      </c>
      <c r="S93" s="7" t="s">
        <v>25</v>
      </c>
      <c r="T93" s="7" t="s">
        <v>25</v>
      </c>
      <c r="U93" s="7" t="s">
        <v>25</v>
      </c>
    </row>
    <row r="94" spans="1:21" x14ac:dyDescent="0.25">
      <c r="A94" s="3"/>
      <c r="B94" s="4" t="s">
        <v>78</v>
      </c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</row>
    <row r="95" spans="1:21" x14ac:dyDescent="0.25">
      <c r="A95" s="3"/>
      <c r="B95" s="2" t="s">
        <v>27</v>
      </c>
      <c r="C95" s="6" t="s">
        <v>138</v>
      </c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</row>
    <row r="96" spans="1:21" x14ac:dyDescent="0.25">
      <c r="A96" s="3" t="s">
        <v>50</v>
      </c>
      <c r="B96" s="3" t="s">
        <v>51</v>
      </c>
      <c r="C96" s="3">
        <v>10</v>
      </c>
      <c r="D96" s="3">
        <v>2.2999999999999998</v>
      </c>
      <c r="E96" s="3">
        <v>3</v>
      </c>
      <c r="F96" s="3">
        <v>0</v>
      </c>
      <c r="G96" s="3">
        <v>35.799999999999997</v>
      </c>
      <c r="H96" s="3">
        <v>0</v>
      </c>
      <c r="I96" s="3">
        <v>0.03</v>
      </c>
      <c r="J96" s="3">
        <v>26</v>
      </c>
      <c r="K96" s="3">
        <v>0.1</v>
      </c>
      <c r="L96" s="3">
        <v>7.0000000000000007E-2</v>
      </c>
      <c r="M96" s="3">
        <v>81</v>
      </c>
      <c r="N96" s="3">
        <v>8.8000000000000007</v>
      </c>
      <c r="O96" s="3">
        <v>88</v>
      </c>
      <c r="P96" s="3">
        <v>3.5</v>
      </c>
      <c r="Q96" s="3">
        <v>50</v>
      </c>
      <c r="R96" s="3">
        <v>0.1</v>
      </c>
      <c r="S96" s="3">
        <v>0</v>
      </c>
      <c r="T96" s="3">
        <v>1.45</v>
      </c>
      <c r="U96" s="3">
        <v>0</v>
      </c>
    </row>
    <row r="97" spans="1:21" x14ac:dyDescent="0.25">
      <c r="A97" s="3" t="s">
        <v>87</v>
      </c>
      <c r="B97" s="8" t="s">
        <v>111</v>
      </c>
      <c r="C97" s="3">
        <v>180</v>
      </c>
      <c r="D97" s="3">
        <v>7.4</v>
      </c>
      <c r="E97" s="3">
        <v>4.5</v>
      </c>
      <c r="F97" s="3">
        <v>33.4</v>
      </c>
      <c r="G97" s="3">
        <v>203.3</v>
      </c>
      <c r="H97" s="3">
        <v>7.0000000000000007E-2</v>
      </c>
      <c r="I97" s="3">
        <v>0.11</v>
      </c>
      <c r="J97" s="3">
        <v>16.2</v>
      </c>
      <c r="K97" s="3">
        <v>0</v>
      </c>
      <c r="L97" s="3">
        <v>0.28999999999999998</v>
      </c>
      <c r="M97" s="3">
        <v>145.71</v>
      </c>
      <c r="N97" s="3">
        <v>200.54</v>
      </c>
      <c r="O97" s="3">
        <v>182.66</v>
      </c>
      <c r="P97" s="3">
        <v>21.82</v>
      </c>
      <c r="Q97" s="3">
        <v>145.96</v>
      </c>
      <c r="R97" s="3">
        <v>0.46</v>
      </c>
      <c r="S97" s="3">
        <v>16.2</v>
      </c>
      <c r="T97" s="3">
        <v>1.58</v>
      </c>
      <c r="U97" s="3">
        <v>28.8</v>
      </c>
    </row>
    <row r="98" spans="1:21" x14ac:dyDescent="0.25">
      <c r="A98" s="3" t="s">
        <v>81</v>
      </c>
      <c r="B98" s="3" t="s">
        <v>82</v>
      </c>
      <c r="C98" s="3">
        <v>150</v>
      </c>
      <c r="D98" s="3">
        <v>0.1</v>
      </c>
      <c r="E98" s="3">
        <v>0</v>
      </c>
      <c r="F98" s="3">
        <v>4.8</v>
      </c>
      <c r="G98" s="3">
        <v>19.600000000000001</v>
      </c>
      <c r="H98" s="3">
        <v>0</v>
      </c>
      <c r="I98" s="3">
        <v>0</v>
      </c>
      <c r="J98" s="3">
        <v>0.11</v>
      </c>
      <c r="K98" s="3">
        <v>0</v>
      </c>
      <c r="L98" s="3">
        <v>0.02</v>
      </c>
      <c r="M98" s="3">
        <v>0.27</v>
      </c>
      <c r="N98" s="3">
        <v>7.85</v>
      </c>
      <c r="O98" s="3">
        <v>47.93</v>
      </c>
      <c r="P98" s="3">
        <v>1.44</v>
      </c>
      <c r="Q98" s="3">
        <v>2.69</v>
      </c>
      <c r="R98" s="3">
        <v>0.28000000000000003</v>
      </c>
      <c r="S98" s="3">
        <v>0</v>
      </c>
      <c r="T98" s="3">
        <v>0</v>
      </c>
      <c r="U98" s="3">
        <v>0</v>
      </c>
    </row>
    <row r="99" spans="1:21" x14ac:dyDescent="0.25">
      <c r="A99" s="3" t="s">
        <v>32</v>
      </c>
      <c r="B99" s="3" t="s">
        <v>33</v>
      </c>
      <c r="C99" s="3">
        <v>20</v>
      </c>
      <c r="D99" s="3">
        <v>1.6</v>
      </c>
      <c r="E99" s="3">
        <v>0.2</v>
      </c>
      <c r="F99" s="3">
        <v>9.8000000000000007</v>
      </c>
      <c r="G99" s="3">
        <v>47.5</v>
      </c>
      <c r="H99" s="3">
        <v>0.03</v>
      </c>
      <c r="I99" s="3">
        <v>0.01</v>
      </c>
      <c r="J99" s="3">
        <v>0</v>
      </c>
      <c r="K99" s="3">
        <v>0</v>
      </c>
      <c r="L99" s="3">
        <v>0</v>
      </c>
      <c r="M99" s="3">
        <v>88.6</v>
      </c>
      <c r="N99" s="3">
        <v>27.2</v>
      </c>
      <c r="O99" s="3">
        <v>4.5999999999999996</v>
      </c>
      <c r="P99" s="3">
        <v>6.8</v>
      </c>
      <c r="Q99" s="3">
        <v>17.8</v>
      </c>
      <c r="R99" s="3">
        <v>0.4</v>
      </c>
      <c r="S99" s="3">
        <v>0.64</v>
      </c>
      <c r="T99" s="3">
        <v>1.2</v>
      </c>
      <c r="U99" s="3">
        <v>2.9</v>
      </c>
    </row>
    <row r="100" spans="1:21" x14ac:dyDescent="0.25">
      <c r="A100" s="3"/>
      <c r="B100" s="2" t="s">
        <v>34</v>
      </c>
      <c r="C100" s="2">
        <f>SUM(C96:C99)</f>
        <v>360</v>
      </c>
      <c r="D100" s="2">
        <f t="shared" ref="D100:U100" si="15">SUM(D96:D99)</f>
        <v>11.399999999999999</v>
      </c>
      <c r="E100" s="2">
        <f t="shared" si="15"/>
        <v>7.7</v>
      </c>
      <c r="F100" s="2">
        <f t="shared" si="15"/>
        <v>48</v>
      </c>
      <c r="G100" s="2">
        <f t="shared" si="15"/>
        <v>306.20000000000005</v>
      </c>
      <c r="H100" s="2">
        <f t="shared" si="15"/>
        <v>0.1</v>
      </c>
      <c r="I100" s="2">
        <f t="shared" si="15"/>
        <v>0.15000000000000002</v>
      </c>
      <c r="J100" s="2">
        <f t="shared" si="15"/>
        <v>42.31</v>
      </c>
      <c r="K100" s="2">
        <f t="shared" si="15"/>
        <v>0.1</v>
      </c>
      <c r="L100" s="2">
        <f t="shared" si="15"/>
        <v>0.38</v>
      </c>
      <c r="M100" s="2">
        <f t="shared" si="15"/>
        <v>315.58000000000004</v>
      </c>
      <c r="N100" s="2">
        <f t="shared" si="15"/>
        <v>244.39</v>
      </c>
      <c r="O100" s="2">
        <f t="shared" si="15"/>
        <v>323.19</v>
      </c>
      <c r="P100" s="2">
        <f t="shared" si="15"/>
        <v>33.56</v>
      </c>
      <c r="Q100" s="2">
        <f t="shared" si="15"/>
        <v>216.45000000000002</v>
      </c>
      <c r="R100" s="2">
        <f t="shared" si="15"/>
        <v>1.2400000000000002</v>
      </c>
      <c r="S100" s="2">
        <f t="shared" si="15"/>
        <v>16.84</v>
      </c>
      <c r="T100" s="2">
        <f t="shared" si="15"/>
        <v>4.2300000000000004</v>
      </c>
      <c r="U100" s="2">
        <f t="shared" si="15"/>
        <v>31.7</v>
      </c>
    </row>
    <row r="101" spans="1:21" x14ac:dyDescent="0.25">
      <c r="A101" s="3"/>
      <c r="B101" s="2" t="s">
        <v>35</v>
      </c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</row>
    <row r="102" spans="1:21" x14ac:dyDescent="0.25">
      <c r="A102" s="3" t="s">
        <v>32</v>
      </c>
      <c r="B102" s="3" t="s">
        <v>62</v>
      </c>
      <c r="C102" s="3">
        <v>150</v>
      </c>
      <c r="D102" s="3">
        <v>0.75</v>
      </c>
      <c r="E102" s="3">
        <v>0.15</v>
      </c>
      <c r="F102" s="3">
        <v>15.145</v>
      </c>
      <c r="G102" s="3">
        <v>64.900000000000006</v>
      </c>
      <c r="H102" s="3">
        <v>1.0999999999999999E-2</v>
      </c>
      <c r="I102" s="3">
        <v>1.2E-2</v>
      </c>
      <c r="J102" s="3">
        <v>0</v>
      </c>
      <c r="K102" s="3">
        <v>0</v>
      </c>
      <c r="L102" s="3">
        <v>1.2</v>
      </c>
      <c r="M102" s="3">
        <v>6.84</v>
      </c>
      <c r="N102" s="3">
        <v>1479.4</v>
      </c>
      <c r="O102" s="3">
        <v>9.24</v>
      </c>
      <c r="P102" s="3">
        <v>5.22</v>
      </c>
      <c r="Q102" s="3">
        <v>9.1349999999999998</v>
      </c>
      <c r="R102" s="3">
        <v>1.827</v>
      </c>
      <c r="S102" s="3">
        <v>0</v>
      </c>
      <c r="T102" s="3">
        <v>0</v>
      </c>
      <c r="U102" s="3">
        <v>0</v>
      </c>
    </row>
    <row r="103" spans="1:21" x14ac:dyDescent="0.25">
      <c r="A103" s="3"/>
      <c r="B103" s="2" t="s">
        <v>37</v>
      </c>
      <c r="C103" s="2">
        <f>C102</f>
        <v>150</v>
      </c>
      <c r="D103" s="2">
        <f t="shared" ref="D103:U103" si="16">D102</f>
        <v>0.75</v>
      </c>
      <c r="E103" s="2">
        <f t="shared" si="16"/>
        <v>0.15</v>
      </c>
      <c r="F103" s="2">
        <f t="shared" si="16"/>
        <v>15.145</v>
      </c>
      <c r="G103" s="2">
        <f t="shared" si="16"/>
        <v>64.900000000000006</v>
      </c>
      <c r="H103" s="2">
        <f t="shared" si="16"/>
        <v>1.0999999999999999E-2</v>
      </c>
      <c r="I103" s="2">
        <f t="shared" si="16"/>
        <v>1.2E-2</v>
      </c>
      <c r="J103" s="2">
        <f t="shared" si="16"/>
        <v>0</v>
      </c>
      <c r="K103" s="2">
        <f t="shared" si="16"/>
        <v>0</v>
      </c>
      <c r="L103" s="2">
        <f t="shared" si="16"/>
        <v>1.2</v>
      </c>
      <c r="M103" s="2">
        <f t="shared" si="16"/>
        <v>6.84</v>
      </c>
      <c r="N103" s="2">
        <f t="shared" si="16"/>
        <v>1479.4</v>
      </c>
      <c r="O103" s="2">
        <f t="shared" si="16"/>
        <v>9.24</v>
      </c>
      <c r="P103" s="2">
        <f t="shared" si="16"/>
        <v>5.22</v>
      </c>
      <c r="Q103" s="2">
        <f t="shared" si="16"/>
        <v>9.1349999999999998</v>
      </c>
      <c r="R103" s="2">
        <f t="shared" si="16"/>
        <v>1.827</v>
      </c>
      <c r="S103" s="2">
        <f t="shared" si="16"/>
        <v>0</v>
      </c>
      <c r="T103" s="2">
        <f t="shared" si="16"/>
        <v>0</v>
      </c>
      <c r="U103" s="2">
        <f t="shared" si="16"/>
        <v>0</v>
      </c>
    </row>
    <row r="104" spans="1:21" x14ac:dyDescent="0.25">
      <c r="A104" s="3"/>
      <c r="B104" s="2" t="s">
        <v>38</v>
      </c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</row>
    <row r="105" spans="1:21" x14ac:dyDescent="0.25">
      <c r="A105" s="8" t="s">
        <v>181</v>
      </c>
      <c r="B105" s="15" t="s">
        <v>182</v>
      </c>
      <c r="C105" s="3">
        <v>50</v>
      </c>
      <c r="D105" s="3">
        <v>0.7</v>
      </c>
      <c r="E105" s="3">
        <v>0</v>
      </c>
      <c r="F105" s="3">
        <v>4</v>
      </c>
      <c r="G105" s="3">
        <v>18.100000000000001</v>
      </c>
      <c r="H105" s="3">
        <v>0</v>
      </c>
      <c r="I105" s="3">
        <v>0</v>
      </c>
      <c r="J105" s="3">
        <v>0</v>
      </c>
      <c r="K105" s="3">
        <v>0</v>
      </c>
      <c r="L105" s="3">
        <v>1.9</v>
      </c>
      <c r="M105" s="3">
        <v>0</v>
      </c>
      <c r="N105" s="3">
        <v>0</v>
      </c>
      <c r="O105" s="3">
        <v>25.6</v>
      </c>
      <c r="P105" s="3">
        <v>9.9</v>
      </c>
      <c r="Q105" s="3">
        <v>20.3</v>
      </c>
      <c r="R105" s="3">
        <v>0.7</v>
      </c>
      <c r="S105" s="3">
        <v>0</v>
      </c>
      <c r="T105" s="3">
        <v>0</v>
      </c>
      <c r="U105" s="3">
        <v>0</v>
      </c>
    </row>
    <row r="106" spans="1:21" x14ac:dyDescent="0.25">
      <c r="A106" s="3" t="s">
        <v>39</v>
      </c>
      <c r="B106" s="8" t="s">
        <v>157</v>
      </c>
      <c r="C106" s="3">
        <v>200</v>
      </c>
      <c r="D106" s="3">
        <v>5.2</v>
      </c>
      <c r="E106" s="3">
        <v>2.8</v>
      </c>
      <c r="F106" s="3">
        <v>18.5</v>
      </c>
      <c r="G106" s="3">
        <v>119.6</v>
      </c>
      <c r="H106" s="3">
        <v>0.09</v>
      </c>
      <c r="I106" s="3">
        <v>0.05</v>
      </c>
      <c r="J106" s="3">
        <v>97.51</v>
      </c>
      <c r="K106" s="3">
        <v>0</v>
      </c>
      <c r="L106" s="3">
        <v>6.89</v>
      </c>
      <c r="M106" s="3">
        <v>93.01</v>
      </c>
      <c r="N106" s="3">
        <v>410.42</v>
      </c>
      <c r="O106" s="3">
        <v>13.73</v>
      </c>
      <c r="P106" s="3">
        <v>20.84</v>
      </c>
      <c r="Q106" s="3">
        <v>54.56</v>
      </c>
      <c r="R106" s="3">
        <v>0.86</v>
      </c>
      <c r="S106" s="3">
        <v>16.760000000000002</v>
      </c>
      <c r="T106" s="3">
        <v>0.23</v>
      </c>
      <c r="U106" s="3">
        <v>32.72</v>
      </c>
    </row>
    <row r="107" spans="1:21" x14ac:dyDescent="0.25">
      <c r="A107" s="3" t="s">
        <v>83</v>
      </c>
      <c r="B107" s="3" t="s">
        <v>84</v>
      </c>
      <c r="C107" s="3">
        <v>130</v>
      </c>
      <c r="D107" s="3">
        <v>12.5</v>
      </c>
      <c r="E107" s="3">
        <v>1.1000000000000001</v>
      </c>
      <c r="F107" s="3">
        <v>29.3</v>
      </c>
      <c r="G107" s="3">
        <v>177.5</v>
      </c>
      <c r="H107" s="3">
        <v>0.38</v>
      </c>
      <c r="I107" s="3">
        <v>0.08</v>
      </c>
      <c r="J107" s="3">
        <v>0.78</v>
      </c>
      <c r="K107" s="3">
        <v>0</v>
      </c>
      <c r="L107" s="3">
        <v>0</v>
      </c>
      <c r="M107" s="3">
        <v>143.79</v>
      </c>
      <c r="N107" s="3">
        <v>471.02</v>
      </c>
      <c r="O107" s="3">
        <v>108.29</v>
      </c>
      <c r="P107" s="3">
        <v>60.59</v>
      </c>
      <c r="Q107" s="3">
        <v>186.33</v>
      </c>
      <c r="R107" s="3">
        <v>3.86</v>
      </c>
      <c r="S107" s="3">
        <v>20.65</v>
      </c>
      <c r="T107" s="3">
        <v>7.49</v>
      </c>
      <c r="U107" s="3">
        <v>19.5</v>
      </c>
    </row>
    <row r="108" spans="1:21" x14ac:dyDescent="0.25">
      <c r="A108" s="15" t="s">
        <v>167</v>
      </c>
      <c r="B108" s="8" t="s">
        <v>168</v>
      </c>
      <c r="C108" s="22" t="s">
        <v>169</v>
      </c>
      <c r="D108" s="3">
        <v>9.3000000000000007</v>
      </c>
      <c r="E108" s="3">
        <v>7.1</v>
      </c>
      <c r="F108" s="3">
        <v>11.8</v>
      </c>
      <c r="G108" s="3">
        <v>148.6</v>
      </c>
      <c r="H108" s="3">
        <v>0</v>
      </c>
      <c r="I108" s="3">
        <v>0</v>
      </c>
      <c r="J108" s="3">
        <v>0.1</v>
      </c>
      <c r="K108" s="3">
        <v>0</v>
      </c>
      <c r="L108" s="3">
        <v>1.4</v>
      </c>
      <c r="M108" s="3">
        <v>0</v>
      </c>
      <c r="N108" s="3">
        <v>0</v>
      </c>
      <c r="O108" s="3">
        <v>14.7</v>
      </c>
      <c r="P108" s="3">
        <v>18.899999999999999</v>
      </c>
      <c r="Q108" s="3">
        <v>97</v>
      </c>
      <c r="R108" s="3">
        <v>1.7</v>
      </c>
      <c r="S108" s="3">
        <v>0</v>
      </c>
      <c r="T108" s="3">
        <v>0</v>
      </c>
      <c r="U108" s="3">
        <v>0</v>
      </c>
    </row>
    <row r="109" spans="1:21" x14ac:dyDescent="0.25">
      <c r="A109" s="3" t="s">
        <v>46</v>
      </c>
      <c r="B109" s="8" t="s">
        <v>110</v>
      </c>
      <c r="C109" s="3">
        <v>150</v>
      </c>
      <c r="D109" s="3">
        <v>0</v>
      </c>
      <c r="E109" s="3">
        <v>0</v>
      </c>
      <c r="F109" s="3">
        <v>9.5</v>
      </c>
      <c r="G109" s="3">
        <v>37.9</v>
      </c>
      <c r="H109" s="3">
        <v>0.03</v>
      </c>
      <c r="I109" s="3">
        <v>0.03</v>
      </c>
      <c r="J109" s="3">
        <v>9.3699999999999992</v>
      </c>
      <c r="K109" s="3">
        <v>0</v>
      </c>
      <c r="L109" s="3">
        <v>1.59</v>
      </c>
      <c r="M109" s="3">
        <v>0.09</v>
      </c>
      <c r="N109" s="3">
        <v>1.18</v>
      </c>
      <c r="O109" s="3">
        <v>43.75</v>
      </c>
      <c r="P109" s="3">
        <v>0.1</v>
      </c>
      <c r="Q109" s="3">
        <v>0.08</v>
      </c>
      <c r="R109" s="3">
        <v>0.02</v>
      </c>
      <c r="S109" s="3">
        <v>0</v>
      </c>
      <c r="T109" s="3">
        <v>0</v>
      </c>
      <c r="U109" s="3">
        <v>0</v>
      </c>
    </row>
    <row r="110" spans="1:21" x14ac:dyDescent="0.25">
      <c r="A110" s="3" t="s">
        <v>32</v>
      </c>
      <c r="B110" s="3" t="s">
        <v>42</v>
      </c>
      <c r="C110" s="3">
        <v>20</v>
      </c>
      <c r="D110" s="3">
        <v>1.5</v>
      </c>
      <c r="E110" s="3">
        <v>0.2</v>
      </c>
      <c r="F110" s="3">
        <v>9.8000000000000007</v>
      </c>
      <c r="G110" s="3">
        <v>46.9</v>
      </c>
      <c r="H110" s="3">
        <v>0.02</v>
      </c>
      <c r="I110" s="3">
        <v>0.01</v>
      </c>
      <c r="J110" s="3">
        <v>0</v>
      </c>
      <c r="K110" s="3">
        <v>0</v>
      </c>
      <c r="L110" s="3">
        <v>0</v>
      </c>
      <c r="M110" s="3">
        <v>99.8</v>
      </c>
      <c r="N110" s="3">
        <v>18.600000000000001</v>
      </c>
      <c r="O110" s="3">
        <v>4</v>
      </c>
      <c r="P110" s="3">
        <v>2.8</v>
      </c>
      <c r="Q110" s="3">
        <v>13</v>
      </c>
      <c r="R110" s="3">
        <v>0.22</v>
      </c>
      <c r="S110" s="3">
        <v>0.64</v>
      </c>
      <c r="T110" s="3">
        <v>1.2</v>
      </c>
      <c r="U110" s="3">
        <v>2.9</v>
      </c>
    </row>
    <row r="111" spans="1:21" x14ac:dyDescent="0.25">
      <c r="A111" s="3" t="s">
        <v>32</v>
      </c>
      <c r="B111" s="3" t="s">
        <v>43</v>
      </c>
      <c r="C111" s="3">
        <v>20</v>
      </c>
      <c r="D111" s="3">
        <v>1.3</v>
      </c>
      <c r="E111" s="3">
        <v>0.2</v>
      </c>
      <c r="F111" s="3">
        <v>6.7</v>
      </c>
      <c r="G111" s="3">
        <v>34.200000000000003</v>
      </c>
      <c r="H111" s="3">
        <v>0.04</v>
      </c>
      <c r="I111" s="3">
        <v>0.02</v>
      </c>
      <c r="J111" s="3">
        <v>0</v>
      </c>
      <c r="K111" s="3">
        <v>0</v>
      </c>
      <c r="L111" s="3">
        <v>0</v>
      </c>
      <c r="M111" s="3">
        <v>122</v>
      </c>
      <c r="N111" s="3">
        <v>49</v>
      </c>
      <c r="O111" s="3">
        <v>7</v>
      </c>
      <c r="P111" s="3">
        <v>9.4</v>
      </c>
      <c r="Q111" s="3">
        <v>31.6</v>
      </c>
      <c r="R111" s="3">
        <v>0.78</v>
      </c>
      <c r="S111" s="3">
        <v>0</v>
      </c>
      <c r="T111" s="3">
        <v>6.18</v>
      </c>
      <c r="U111" s="3">
        <v>0</v>
      </c>
    </row>
    <row r="112" spans="1:21" x14ac:dyDescent="0.25">
      <c r="A112" s="3"/>
      <c r="B112" s="2" t="s">
        <v>44</v>
      </c>
      <c r="C112" s="2">
        <v>650</v>
      </c>
      <c r="D112" s="2">
        <f t="shared" ref="D112:U112" si="17">SUM(D105:D111)</f>
        <v>30.5</v>
      </c>
      <c r="E112" s="2">
        <f t="shared" si="17"/>
        <v>11.399999999999999</v>
      </c>
      <c r="F112" s="2">
        <f t="shared" si="17"/>
        <v>89.6</v>
      </c>
      <c r="G112" s="2">
        <f t="shared" si="17"/>
        <v>582.79999999999995</v>
      </c>
      <c r="H112" s="2">
        <f t="shared" si="17"/>
        <v>0.56000000000000005</v>
      </c>
      <c r="I112" s="2">
        <f t="shared" si="17"/>
        <v>0.19</v>
      </c>
      <c r="J112" s="2">
        <f t="shared" si="17"/>
        <v>107.76</v>
      </c>
      <c r="K112" s="2">
        <f t="shared" si="17"/>
        <v>0</v>
      </c>
      <c r="L112" s="2">
        <f t="shared" si="17"/>
        <v>11.78</v>
      </c>
      <c r="M112" s="2">
        <f t="shared" si="17"/>
        <v>458.69</v>
      </c>
      <c r="N112" s="2">
        <f t="shared" si="17"/>
        <v>950.22</v>
      </c>
      <c r="O112" s="2">
        <f t="shared" si="17"/>
        <v>217.07</v>
      </c>
      <c r="P112" s="2">
        <f t="shared" si="17"/>
        <v>122.53000000000002</v>
      </c>
      <c r="Q112" s="2">
        <f t="shared" si="17"/>
        <v>402.87</v>
      </c>
      <c r="R112" s="2">
        <f t="shared" si="17"/>
        <v>8.1399999999999988</v>
      </c>
      <c r="S112" s="2">
        <f t="shared" si="17"/>
        <v>38.049999999999997</v>
      </c>
      <c r="T112" s="2">
        <f t="shared" si="17"/>
        <v>15.1</v>
      </c>
      <c r="U112" s="2">
        <f t="shared" si="17"/>
        <v>55.12</v>
      </c>
    </row>
    <row r="113" spans="1:21" x14ac:dyDescent="0.25">
      <c r="A113" s="3"/>
      <c r="B113" s="2" t="s">
        <v>45</v>
      </c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</row>
    <row r="114" spans="1:21" x14ac:dyDescent="0.25">
      <c r="A114" s="3" t="s">
        <v>52</v>
      </c>
      <c r="B114" s="3" t="s">
        <v>53</v>
      </c>
      <c r="C114" s="3">
        <v>150</v>
      </c>
      <c r="D114" s="3">
        <v>2.6</v>
      </c>
      <c r="E114" s="3">
        <v>1.9</v>
      </c>
      <c r="F114" s="3">
        <v>8.3000000000000007</v>
      </c>
      <c r="G114" s="3">
        <v>60.8</v>
      </c>
      <c r="H114" s="3">
        <v>0.02</v>
      </c>
      <c r="I114" s="3">
        <v>0.09</v>
      </c>
      <c r="J114" s="3">
        <v>9.94</v>
      </c>
      <c r="K114" s="3">
        <v>0</v>
      </c>
      <c r="L114" s="3">
        <v>0.39</v>
      </c>
      <c r="M114" s="3">
        <v>28.76</v>
      </c>
      <c r="N114" s="3">
        <v>119.2</v>
      </c>
      <c r="O114" s="3">
        <v>107.24</v>
      </c>
      <c r="P114" s="3">
        <v>17.45</v>
      </c>
      <c r="Q114" s="3">
        <v>71.55</v>
      </c>
      <c r="R114" s="3">
        <v>0.51</v>
      </c>
      <c r="S114" s="3">
        <v>6.75</v>
      </c>
      <c r="T114" s="3">
        <v>1.32</v>
      </c>
      <c r="U114" s="3">
        <v>20.51</v>
      </c>
    </row>
    <row r="115" spans="1:21" x14ac:dyDescent="0.25">
      <c r="A115" s="3" t="s">
        <v>32</v>
      </c>
      <c r="B115" s="3" t="s">
        <v>85</v>
      </c>
      <c r="C115" s="3">
        <v>12</v>
      </c>
      <c r="D115" s="3">
        <v>1.6</v>
      </c>
      <c r="E115" s="3">
        <v>0.2</v>
      </c>
      <c r="F115" s="3">
        <v>10.3</v>
      </c>
      <c r="G115" s="3">
        <v>49.6</v>
      </c>
      <c r="H115" s="3">
        <v>0.03</v>
      </c>
      <c r="I115" s="3">
        <v>0.01</v>
      </c>
      <c r="J115" s="3">
        <v>0</v>
      </c>
      <c r="K115" s="3">
        <v>0</v>
      </c>
      <c r="L115" s="3">
        <v>0</v>
      </c>
      <c r="M115" s="3">
        <v>90.75</v>
      </c>
      <c r="N115" s="3">
        <v>27.75</v>
      </c>
      <c r="O115" s="3">
        <v>4.5</v>
      </c>
      <c r="P115" s="3">
        <v>6.9</v>
      </c>
      <c r="Q115" s="3">
        <v>18.149999999999999</v>
      </c>
      <c r="R115" s="3">
        <v>0.44</v>
      </c>
      <c r="S115" s="3">
        <v>0</v>
      </c>
      <c r="T115" s="3">
        <v>0</v>
      </c>
      <c r="U115" s="3">
        <v>0</v>
      </c>
    </row>
    <row r="116" spans="1:21" x14ac:dyDescent="0.25">
      <c r="A116" s="3" t="s">
        <v>32</v>
      </c>
      <c r="B116" s="8" t="s">
        <v>175</v>
      </c>
      <c r="C116" s="3">
        <v>160</v>
      </c>
      <c r="D116" s="3">
        <v>0.4</v>
      </c>
      <c r="E116" s="3">
        <v>0.4</v>
      </c>
      <c r="F116" s="3">
        <v>9.8000000000000007</v>
      </c>
      <c r="G116" s="3">
        <v>44.4</v>
      </c>
      <c r="H116" s="3">
        <v>0.03</v>
      </c>
      <c r="I116" s="3">
        <v>0.02</v>
      </c>
      <c r="J116" s="3">
        <v>5</v>
      </c>
      <c r="K116" s="3">
        <v>0</v>
      </c>
      <c r="L116" s="3">
        <v>10</v>
      </c>
      <c r="M116" s="3">
        <v>26</v>
      </c>
      <c r="N116" s="3">
        <v>278</v>
      </c>
      <c r="O116" s="3">
        <v>16</v>
      </c>
      <c r="P116" s="3">
        <v>9</v>
      </c>
      <c r="Q116" s="3">
        <v>11</v>
      </c>
      <c r="R116" s="3">
        <v>2.2000000000000002</v>
      </c>
      <c r="S116" s="3">
        <v>2</v>
      </c>
      <c r="T116" s="3">
        <v>0.3</v>
      </c>
      <c r="U116" s="3">
        <v>8</v>
      </c>
    </row>
    <row r="117" spans="1:21" ht="15.75" customHeight="1" x14ac:dyDescent="0.25">
      <c r="A117" s="3"/>
      <c r="B117" s="2" t="s">
        <v>47</v>
      </c>
      <c r="C117" s="2">
        <f>SUM(C114:C116)</f>
        <v>322</v>
      </c>
      <c r="D117" s="2">
        <f>SUM(D114:D116)</f>
        <v>4.6000000000000005</v>
      </c>
      <c r="E117" s="2">
        <f t="shared" ref="E117:U117" si="18">SUM(E114:E116)</f>
        <v>2.5</v>
      </c>
      <c r="F117" s="2">
        <f t="shared" si="18"/>
        <v>28.400000000000002</v>
      </c>
      <c r="G117" s="2">
        <f t="shared" si="18"/>
        <v>154.80000000000001</v>
      </c>
      <c r="H117" s="2">
        <f t="shared" si="18"/>
        <v>0.08</v>
      </c>
      <c r="I117" s="2">
        <f t="shared" si="18"/>
        <v>0.12</v>
      </c>
      <c r="J117" s="2">
        <f t="shared" si="18"/>
        <v>14.94</v>
      </c>
      <c r="K117" s="2">
        <f t="shared" si="18"/>
        <v>0</v>
      </c>
      <c r="L117" s="2">
        <f t="shared" si="18"/>
        <v>10.39</v>
      </c>
      <c r="M117" s="2">
        <f t="shared" si="18"/>
        <v>145.51</v>
      </c>
      <c r="N117" s="2">
        <f t="shared" si="18"/>
        <v>424.95</v>
      </c>
      <c r="O117" s="2">
        <f t="shared" si="18"/>
        <v>127.74</v>
      </c>
      <c r="P117" s="2">
        <f t="shared" si="18"/>
        <v>33.35</v>
      </c>
      <c r="Q117" s="2">
        <f t="shared" si="18"/>
        <v>100.69999999999999</v>
      </c>
      <c r="R117" s="2">
        <f t="shared" si="18"/>
        <v>3.1500000000000004</v>
      </c>
      <c r="S117" s="2">
        <f t="shared" si="18"/>
        <v>8.75</v>
      </c>
      <c r="T117" s="2">
        <f t="shared" si="18"/>
        <v>1.62</v>
      </c>
      <c r="U117" s="2">
        <f t="shared" si="18"/>
        <v>28.51</v>
      </c>
    </row>
    <row r="118" spans="1:21" x14ac:dyDescent="0.25">
      <c r="A118" s="3"/>
      <c r="B118" s="5" t="s">
        <v>48</v>
      </c>
      <c r="C118" s="5">
        <f t="shared" ref="C118:U118" si="19">C100+C103+C112+C117</f>
        <v>1482</v>
      </c>
      <c r="D118" s="5">
        <f t="shared" si="19"/>
        <v>47.25</v>
      </c>
      <c r="E118" s="5">
        <f t="shared" si="19"/>
        <v>21.75</v>
      </c>
      <c r="F118" s="5">
        <f t="shared" si="19"/>
        <v>181.14500000000001</v>
      </c>
      <c r="G118" s="5">
        <f t="shared" si="19"/>
        <v>1108.7</v>
      </c>
      <c r="H118" s="5">
        <f t="shared" si="19"/>
        <v>0.751</v>
      </c>
      <c r="I118" s="5">
        <f t="shared" si="19"/>
        <v>0.47200000000000003</v>
      </c>
      <c r="J118" s="5">
        <f t="shared" si="19"/>
        <v>165.01</v>
      </c>
      <c r="K118" s="5">
        <f t="shared" si="19"/>
        <v>0.1</v>
      </c>
      <c r="L118" s="5">
        <f t="shared" si="19"/>
        <v>23.75</v>
      </c>
      <c r="M118" s="5">
        <f t="shared" si="19"/>
        <v>926.62</v>
      </c>
      <c r="N118" s="5">
        <f t="shared" si="19"/>
        <v>3098.96</v>
      </c>
      <c r="O118" s="5">
        <f t="shared" si="19"/>
        <v>677.24</v>
      </c>
      <c r="P118" s="5">
        <f t="shared" si="19"/>
        <v>194.66</v>
      </c>
      <c r="Q118" s="5">
        <f t="shared" si="19"/>
        <v>729.15499999999997</v>
      </c>
      <c r="R118" s="5">
        <f t="shared" si="19"/>
        <v>14.356999999999999</v>
      </c>
      <c r="S118" s="5">
        <f t="shared" si="19"/>
        <v>63.64</v>
      </c>
      <c r="T118" s="5">
        <f t="shared" si="19"/>
        <v>20.95</v>
      </c>
      <c r="U118" s="5">
        <f t="shared" si="19"/>
        <v>115.33</v>
      </c>
    </row>
    <row r="120" spans="1:21" ht="15.75" x14ac:dyDescent="0.25">
      <c r="A120" s="27" t="s">
        <v>147</v>
      </c>
      <c r="B120" s="27"/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  <c r="N120" s="27"/>
      <c r="O120" s="27"/>
      <c r="P120" s="27"/>
      <c r="Q120" s="27"/>
      <c r="R120" s="27"/>
      <c r="S120" s="27"/>
      <c r="T120" s="27"/>
      <c r="U120" s="27"/>
    </row>
    <row r="121" spans="1:21" x14ac:dyDescent="0.25">
      <c r="A121" s="7" t="s">
        <v>0</v>
      </c>
      <c r="B121" s="7" t="s">
        <v>1</v>
      </c>
      <c r="C121" s="7" t="s">
        <v>2</v>
      </c>
      <c r="D121" s="7" t="s">
        <v>3</v>
      </c>
      <c r="E121" s="7" t="s">
        <v>4</v>
      </c>
      <c r="F121" s="7" t="s">
        <v>5</v>
      </c>
      <c r="G121" s="7" t="s">
        <v>6</v>
      </c>
      <c r="H121" s="7" t="s">
        <v>7</v>
      </c>
      <c r="I121" s="7" t="s">
        <v>8</v>
      </c>
      <c r="J121" s="7" t="s">
        <v>9</v>
      </c>
      <c r="K121" s="7" t="s">
        <v>10</v>
      </c>
      <c r="L121" s="7" t="s">
        <v>11</v>
      </c>
      <c r="M121" s="7" t="s">
        <v>12</v>
      </c>
      <c r="N121" s="7" t="s">
        <v>13</v>
      </c>
      <c r="O121" s="7" t="s">
        <v>14</v>
      </c>
      <c r="P121" s="7" t="s">
        <v>15</v>
      </c>
      <c r="Q121" s="7" t="s">
        <v>16</v>
      </c>
      <c r="R121" s="7" t="s">
        <v>17</v>
      </c>
      <c r="S121" s="7" t="s">
        <v>18</v>
      </c>
      <c r="T121" s="7" t="s">
        <v>19</v>
      </c>
      <c r="U121" s="7" t="s">
        <v>20</v>
      </c>
    </row>
    <row r="122" spans="1:21" x14ac:dyDescent="0.25">
      <c r="A122" s="7"/>
      <c r="B122" s="7"/>
      <c r="C122" s="7" t="s">
        <v>21</v>
      </c>
      <c r="D122" s="7" t="s">
        <v>21</v>
      </c>
      <c r="E122" s="7" t="s">
        <v>21</v>
      </c>
      <c r="F122" s="7" t="s">
        <v>21</v>
      </c>
      <c r="G122" s="7" t="s">
        <v>22</v>
      </c>
      <c r="H122" s="7" t="s">
        <v>23</v>
      </c>
      <c r="I122" s="7" t="s">
        <v>23</v>
      </c>
      <c r="J122" s="7" t="s">
        <v>24</v>
      </c>
      <c r="K122" s="7" t="s">
        <v>25</v>
      </c>
      <c r="L122" s="7" t="s">
        <v>23</v>
      </c>
      <c r="M122" s="7" t="s">
        <v>23</v>
      </c>
      <c r="N122" s="7" t="s">
        <v>23</v>
      </c>
      <c r="O122" s="7" t="s">
        <v>23</v>
      </c>
      <c r="P122" s="7" t="s">
        <v>23</v>
      </c>
      <c r="Q122" s="7" t="s">
        <v>23</v>
      </c>
      <c r="R122" s="7" t="s">
        <v>23</v>
      </c>
      <c r="S122" s="7" t="s">
        <v>25</v>
      </c>
      <c r="T122" s="7" t="s">
        <v>25</v>
      </c>
      <c r="U122" s="7" t="s">
        <v>25</v>
      </c>
    </row>
    <row r="123" spans="1:21" x14ac:dyDescent="0.25">
      <c r="A123" s="3"/>
      <c r="B123" s="4" t="s">
        <v>86</v>
      </c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</row>
    <row r="124" spans="1:21" x14ac:dyDescent="0.25">
      <c r="A124" s="3"/>
      <c r="B124" s="2" t="s">
        <v>27</v>
      </c>
      <c r="C124" s="6" t="s">
        <v>138</v>
      </c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</row>
    <row r="125" spans="1:21" x14ac:dyDescent="0.25">
      <c r="A125" s="8" t="s">
        <v>161</v>
      </c>
      <c r="B125" s="8" t="s">
        <v>162</v>
      </c>
      <c r="C125" s="8">
        <v>150</v>
      </c>
      <c r="D125" s="3">
        <v>29.66</v>
      </c>
      <c r="E125" s="23">
        <v>12.58</v>
      </c>
      <c r="F125" s="3">
        <v>21.65</v>
      </c>
      <c r="G125" s="3">
        <v>301.2</v>
      </c>
      <c r="H125" s="3">
        <v>0.06</v>
      </c>
      <c r="I125" s="3">
        <v>0.3</v>
      </c>
      <c r="J125" s="3">
        <v>51.11</v>
      </c>
      <c r="K125" s="3">
        <v>0.16</v>
      </c>
      <c r="L125" s="3">
        <v>0</v>
      </c>
      <c r="M125" s="3">
        <v>181</v>
      </c>
      <c r="N125" s="3">
        <v>159</v>
      </c>
      <c r="O125" s="3">
        <v>223</v>
      </c>
      <c r="P125" s="3">
        <v>32</v>
      </c>
      <c r="Q125" s="3">
        <v>291</v>
      </c>
      <c r="R125" s="3">
        <v>0.8</v>
      </c>
      <c r="S125" s="3">
        <v>28.82</v>
      </c>
      <c r="T125" s="3">
        <v>39</v>
      </c>
      <c r="U125" s="3">
        <v>49.63</v>
      </c>
    </row>
    <row r="126" spans="1:21" x14ac:dyDescent="0.25">
      <c r="A126" s="8" t="s">
        <v>32</v>
      </c>
      <c r="B126" s="8" t="s">
        <v>163</v>
      </c>
      <c r="C126" s="22">
        <v>20</v>
      </c>
      <c r="D126" s="3">
        <v>1.44</v>
      </c>
      <c r="E126" s="3">
        <v>1.7</v>
      </c>
      <c r="F126" s="3">
        <v>11.1</v>
      </c>
      <c r="G126" s="3">
        <v>65.5</v>
      </c>
      <c r="H126" s="3">
        <v>0.01</v>
      </c>
      <c r="I126" s="3">
        <v>0.06</v>
      </c>
      <c r="J126" s="3">
        <v>5.64</v>
      </c>
      <c r="K126" s="3">
        <v>0</v>
      </c>
      <c r="L126" s="3">
        <v>0</v>
      </c>
      <c r="M126" s="3">
        <v>20</v>
      </c>
      <c r="N126" s="3">
        <v>61</v>
      </c>
      <c r="O126" s="3">
        <v>54</v>
      </c>
      <c r="P126" s="3">
        <v>6</v>
      </c>
      <c r="Q126" s="3">
        <v>38</v>
      </c>
      <c r="R126" s="3">
        <v>0</v>
      </c>
      <c r="S126" s="3">
        <v>1.4</v>
      </c>
      <c r="T126" s="3">
        <v>0.5</v>
      </c>
      <c r="U126" s="3">
        <v>7</v>
      </c>
    </row>
    <row r="127" spans="1:21" x14ac:dyDescent="0.25">
      <c r="A127" s="3" t="s">
        <v>66</v>
      </c>
      <c r="B127" s="3" t="s">
        <v>67</v>
      </c>
      <c r="C127" s="3">
        <v>155</v>
      </c>
      <c r="D127" s="3">
        <v>0.1</v>
      </c>
      <c r="E127" s="3">
        <v>0</v>
      </c>
      <c r="F127" s="3">
        <v>4.9000000000000004</v>
      </c>
      <c r="G127" s="3">
        <v>20.399999999999999</v>
      </c>
      <c r="H127" s="3">
        <v>0</v>
      </c>
      <c r="I127" s="3">
        <v>0</v>
      </c>
      <c r="J127" s="3">
        <v>0.18</v>
      </c>
      <c r="K127" s="3">
        <v>0</v>
      </c>
      <c r="L127" s="3">
        <v>0.86</v>
      </c>
      <c r="M127" s="3">
        <v>0.71</v>
      </c>
      <c r="N127" s="3">
        <v>14.95</v>
      </c>
      <c r="O127" s="3">
        <v>48.62</v>
      </c>
      <c r="P127" s="3">
        <v>1.98</v>
      </c>
      <c r="Q127" s="3">
        <v>3.7</v>
      </c>
      <c r="R127" s="3">
        <v>0.31</v>
      </c>
      <c r="S127" s="3">
        <v>0.01</v>
      </c>
      <c r="T127" s="3">
        <v>0.02</v>
      </c>
      <c r="U127" s="3">
        <v>0.53</v>
      </c>
    </row>
    <row r="128" spans="1:21" x14ac:dyDescent="0.25">
      <c r="A128" s="3" t="s">
        <v>32</v>
      </c>
      <c r="B128" s="3" t="s">
        <v>33</v>
      </c>
      <c r="C128" s="3">
        <v>20</v>
      </c>
      <c r="D128" s="3">
        <v>1.6</v>
      </c>
      <c r="E128" s="3">
        <v>0.2</v>
      </c>
      <c r="F128" s="3">
        <v>9.8000000000000007</v>
      </c>
      <c r="G128" s="3">
        <v>47.5</v>
      </c>
      <c r="H128" s="3">
        <v>0.03</v>
      </c>
      <c r="I128" s="3">
        <v>0.01</v>
      </c>
      <c r="J128" s="3">
        <v>0</v>
      </c>
      <c r="K128" s="3">
        <v>0</v>
      </c>
      <c r="L128" s="3">
        <v>0</v>
      </c>
      <c r="M128" s="3">
        <v>88.6</v>
      </c>
      <c r="N128" s="3">
        <v>27.2</v>
      </c>
      <c r="O128" s="3">
        <v>4.5999999999999996</v>
      </c>
      <c r="P128" s="3">
        <v>6.8</v>
      </c>
      <c r="Q128" s="3">
        <v>17.8</v>
      </c>
      <c r="R128" s="3">
        <v>0.4</v>
      </c>
      <c r="S128" s="3">
        <v>0.64</v>
      </c>
      <c r="T128" s="3">
        <v>1.2</v>
      </c>
      <c r="U128" s="3">
        <v>2.9</v>
      </c>
    </row>
    <row r="129" spans="1:21" x14ac:dyDescent="0.25">
      <c r="A129" s="3"/>
      <c r="B129" s="2" t="s">
        <v>34</v>
      </c>
      <c r="C129" s="2">
        <f>SUM(C125:C128)</f>
        <v>345</v>
      </c>
      <c r="D129" s="2">
        <f t="shared" ref="D129:U129" si="20">SUM(D125:D128)</f>
        <v>32.800000000000004</v>
      </c>
      <c r="E129" s="2">
        <f t="shared" si="20"/>
        <v>14.479999999999999</v>
      </c>
      <c r="F129" s="2">
        <f t="shared" si="20"/>
        <v>47.45</v>
      </c>
      <c r="G129" s="2">
        <f t="shared" si="20"/>
        <v>434.59999999999997</v>
      </c>
      <c r="H129" s="2">
        <f t="shared" si="20"/>
        <v>9.9999999999999992E-2</v>
      </c>
      <c r="I129" s="2">
        <f t="shared" si="20"/>
        <v>0.37</v>
      </c>
      <c r="J129" s="2">
        <f t="shared" si="20"/>
        <v>56.93</v>
      </c>
      <c r="K129" s="2">
        <f t="shared" si="20"/>
        <v>0.16</v>
      </c>
      <c r="L129" s="2">
        <f t="shared" si="20"/>
        <v>0.86</v>
      </c>
      <c r="M129" s="2">
        <f t="shared" si="20"/>
        <v>290.31</v>
      </c>
      <c r="N129" s="2">
        <f t="shared" si="20"/>
        <v>262.14999999999998</v>
      </c>
      <c r="O129" s="2">
        <f t="shared" si="20"/>
        <v>330.22</v>
      </c>
      <c r="P129" s="2">
        <f t="shared" si="20"/>
        <v>46.779999999999994</v>
      </c>
      <c r="Q129" s="2">
        <f t="shared" si="20"/>
        <v>350.5</v>
      </c>
      <c r="R129" s="2">
        <f t="shared" si="20"/>
        <v>1.5100000000000002</v>
      </c>
      <c r="S129" s="2">
        <f t="shared" si="20"/>
        <v>30.87</v>
      </c>
      <c r="T129" s="2">
        <f t="shared" si="20"/>
        <v>40.720000000000006</v>
      </c>
      <c r="U129" s="2">
        <f t="shared" si="20"/>
        <v>60.06</v>
      </c>
    </row>
    <row r="130" spans="1:21" x14ac:dyDescent="0.25">
      <c r="A130" s="3"/>
      <c r="B130" s="2" t="s">
        <v>35</v>
      </c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</row>
    <row r="131" spans="1:21" x14ac:dyDescent="0.25">
      <c r="A131" s="3" t="s">
        <v>32</v>
      </c>
      <c r="B131" s="3" t="s">
        <v>36</v>
      </c>
      <c r="C131" s="3">
        <v>150</v>
      </c>
      <c r="D131" s="3">
        <v>4.3499999999999996</v>
      </c>
      <c r="E131" s="3">
        <v>3.75</v>
      </c>
      <c r="F131" s="3">
        <v>7.2</v>
      </c>
      <c r="G131" s="3">
        <v>79.900000000000006</v>
      </c>
      <c r="H131" s="3">
        <v>7.5999999999999998E-2</v>
      </c>
      <c r="I131" s="3">
        <v>0.18</v>
      </c>
      <c r="J131" s="3">
        <v>19.8</v>
      </c>
      <c r="K131" s="3">
        <v>0</v>
      </c>
      <c r="L131" s="3">
        <v>0.78</v>
      </c>
      <c r="M131" s="3">
        <v>57</v>
      </c>
      <c r="N131" s="3">
        <v>181.77</v>
      </c>
      <c r="O131" s="3">
        <v>158.4</v>
      </c>
      <c r="P131" s="3">
        <v>18.27</v>
      </c>
      <c r="Q131" s="3">
        <v>117.45</v>
      </c>
      <c r="R131" s="3">
        <v>0.13100000000000001</v>
      </c>
      <c r="S131" s="3">
        <v>13.5</v>
      </c>
      <c r="T131" s="3">
        <v>2.64</v>
      </c>
      <c r="U131" s="3">
        <v>30</v>
      </c>
    </row>
    <row r="132" spans="1:21" x14ac:dyDescent="0.25">
      <c r="A132" s="3"/>
      <c r="B132" s="2" t="s">
        <v>37</v>
      </c>
      <c r="C132" s="2">
        <f>C131</f>
        <v>150</v>
      </c>
      <c r="D132" s="2">
        <f t="shared" ref="D132:U132" si="21">D131</f>
        <v>4.3499999999999996</v>
      </c>
      <c r="E132" s="2">
        <f t="shared" si="21"/>
        <v>3.75</v>
      </c>
      <c r="F132" s="2">
        <f t="shared" si="21"/>
        <v>7.2</v>
      </c>
      <c r="G132" s="2">
        <f t="shared" si="21"/>
        <v>79.900000000000006</v>
      </c>
      <c r="H132" s="2">
        <f t="shared" si="21"/>
        <v>7.5999999999999998E-2</v>
      </c>
      <c r="I132" s="2">
        <f t="shared" si="21"/>
        <v>0.18</v>
      </c>
      <c r="J132" s="2">
        <f t="shared" si="21"/>
        <v>19.8</v>
      </c>
      <c r="K132" s="2">
        <f t="shared" si="21"/>
        <v>0</v>
      </c>
      <c r="L132" s="2">
        <f t="shared" si="21"/>
        <v>0.78</v>
      </c>
      <c r="M132" s="2">
        <f t="shared" si="21"/>
        <v>57</v>
      </c>
      <c r="N132" s="2">
        <f t="shared" si="21"/>
        <v>181.77</v>
      </c>
      <c r="O132" s="2">
        <f t="shared" si="21"/>
        <v>158.4</v>
      </c>
      <c r="P132" s="2">
        <f t="shared" si="21"/>
        <v>18.27</v>
      </c>
      <c r="Q132" s="2">
        <f t="shared" si="21"/>
        <v>117.45</v>
      </c>
      <c r="R132" s="2">
        <f t="shared" si="21"/>
        <v>0.13100000000000001</v>
      </c>
      <c r="S132" s="2">
        <f t="shared" si="21"/>
        <v>13.5</v>
      </c>
      <c r="T132" s="2">
        <f t="shared" si="21"/>
        <v>2.64</v>
      </c>
      <c r="U132" s="2">
        <f t="shared" si="21"/>
        <v>30</v>
      </c>
    </row>
    <row r="133" spans="1:21" x14ac:dyDescent="0.25">
      <c r="A133" s="3"/>
      <c r="B133" s="2" t="s">
        <v>38</v>
      </c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</row>
    <row r="134" spans="1:21" x14ac:dyDescent="0.25">
      <c r="A134" s="8" t="s">
        <v>183</v>
      </c>
      <c r="B134" s="8" t="s">
        <v>184</v>
      </c>
      <c r="C134" s="3">
        <v>50</v>
      </c>
      <c r="D134" s="3">
        <v>0.7</v>
      </c>
      <c r="E134" s="3">
        <v>2.5</v>
      </c>
      <c r="F134" s="3">
        <v>3.8</v>
      </c>
      <c r="G134" s="3">
        <v>40.700000000000003</v>
      </c>
      <c r="H134" s="3">
        <v>0</v>
      </c>
      <c r="I134" s="3">
        <v>0</v>
      </c>
      <c r="J134" s="3">
        <v>0</v>
      </c>
      <c r="K134" s="3">
        <v>0</v>
      </c>
      <c r="L134" s="3">
        <v>1.9</v>
      </c>
      <c r="M134" s="3">
        <v>0</v>
      </c>
      <c r="N134" s="3">
        <v>0</v>
      </c>
      <c r="O134" s="3">
        <v>13.2</v>
      </c>
      <c r="P134" s="3">
        <v>6</v>
      </c>
      <c r="Q134" s="3">
        <v>24.9</v>
      </c>
      <c r="R134" s="3">
        <v>0.5</v>
      </c>
      <c r="S134" s="3">
        <v>0</v>
      </c>
      <c r="T134" s="3">
        <v>0</v>
      </c>
      <c r="U134" s="3">
        <v>0</v>
      </c>
    </row>
    <row r="135" spans="1:21" x14ac:dyDescent="0.25">
      <c r="A135" s="3" t="s">
        <v>88</v>
      </c>
      <c r="B135" s="3" t="s">
        <v>89</v>
      </c>
      <c r="C135" s="3">
        <v>200</v>
      </c>
      <c r="D135" s="3">
        <v>4.7</v>
      </c>
      <c r="E135" s="3">
        <v>5.7</v>
      </c>
      <c r="F135" s="3">
        <v>10.1</v>
      </c>
      <c r="G135" s="3">
        <v>110.4</v>
      </c>
      <c r="H135" s="3">
        <v>0.03</v>
      </c>
      <c r="I135" s="3">
        <v>0.04</v>
      </c>
      <c r="J135" s="3">
        <v>134.66</v>
      </c>
      <c r="K135" s="3">
        <v>0</v>
      </c>
      <c r="L135" s="3">
        <v>6.77</v>
      </c>
      <c r="M135" s="3">
        <v>107.03</v>
      </c>
      <c r="N135" s="3">
        <v>264.63</v>
      </c>
      <c r="O135" s="3">
        <v>33.68</v>
      </c>
      <c r="P135" s="3">
        <v>19.22</v>
      </c>
      <c r="Q135" s="3">
        <v>42.64</v>
      </c>
      <c r="R135" s="3">
        <v>0.87</v>
      </c>
      <c r="S135" s="3">
        <v>17.16</v>
      </c>
      <c r="T135" s="3">
        <v>0.4</v>
      </c>
      <c r="U135" s="3">
        <v>22.62</v>
      </c>
    </row>
    <row r="136" spans="1:21" x14ac:dyDescent="0.25">
      <c r="A136" s="3" t="s">
        <v>90</v>
      </c>
      <c r="B136" s="3" t="s">
        <v>91</v>
      </c>
      <c r="C136" s="3">
        <v>130</v>
      </c>
      <c r="D136" s="3">
        <v>2.7</v>
      </c>
      <c r="E136" s="3">
        <v>4.5999999999999996</v>
      </c>
      <c r="F136" s="3">
        <v>17.2</v>
      </c>
      <c r="G136" s="3">
        <v>120.8</v>
      </c>
      <c r="H136" s="3">
        <v>0.1</v>
      </c>
      <c r="I136" s="3">
        <v>0.09</v>
      </c>
      <c r="J136" s="3">
        <v>20.62</v>
      </c>
      <c r="K136" s="3">
        <v>0.08</v>
      </c>
      <c r="L136" s="3">
        <v>8.84</v>
      </c>
      <c r="M136" s="3">
        <v>140.21</v>
      </c>
      <c r="N136" s="3">
        <v>541.52</v>
      </c>
      <c r="O136" s="3">
        <v>34.22</v>
      </c>
      <c r="P136" s="3">
        <v>24.47</v>
      </c>
      <c r="Q136" s="3">
        <v>73.209999999999994</v>
      </c>
      <c r="R136" s="3">
        <v>0.89</v>
      </c>
      <c r="S136" s="3">
        <v>24.67</v>
      </c>
      <c r="T136" s="3">
        <v>0.68</v>
      </c>
      <c r="U136" s="3">
        <v>37.090000000000003</v>
      </c>
    </row>
    <row r="137" spans="1:21" x14ac:dyDescent="0.25">
      <c r="A137" s="3" t="s">
        <v>92</v>
      </c>
      <c r="B137" s="3" t="s">
        <v>93</v>
      </c>
      <c r="C137" s="3">
        <v>75</v>
      </c>
      <c r="D137" s="3">
        <v>9.8000000000000007</v>
      </c>
      <c r="E137" s="3">
        <v>5.8</v>
      </c>
      <c r="F137" s="3">
        <v>2.1</v>
      </c>
      <c r="G137" s="3">
        <v>100</v>
      </c>
      <c r="H137" s="3">
        <v>0.06</v>
      </c>
      <c r="I137" s="3">
        <v>0.08</v>
      </c>
      <c r="J137" s="3">
        <v>6.77</v>
      </c>
      <c r="K137" s="3">
        <v>0.12</v>
      </c>
      <c r="L137" s="3">
        <v>0.84</v>
      </c>
      <c r="M137" s="3">
        <v>82.98</v>
      </c>
      <c r="N137" s="3">
        <v>260.04000000000002</v>
      </c>
      <c r="O137" s="3">
        <v>51.16</v>
      </c>
      <c r="P137" s="3">
        <v>33.5</v>
      </c>
      <c r="Q137" s="3">
        <v>151.85</v>
      </c>
      <c r="R137" s="3">
        <v>0.55000000000000004</v>
      </c>
      <c r="S137" s="3">
        <v>100.11</v>
      </c>
      <c r="T137" s="3">
        <v>8.8800000000000008</v>
      </c>
      <c r="U137" s="3">
        <v>429.45</v>
      </c>
    </row>
    <row r="138" spans="1:21" x14ac:dyDescent="0.25">
      <c r="A138" s="8" t="s">
        <v>155</v>
      </c>
      <c r="B138" s="8" t="s">
        <v>156</v>
      </c>
      <c r="C138" s="3">
        <v>150</v>
      </c>
      <c r="D138" s="3">
        <v>0.1</v>
      </c>
      <c r="E138" s="3">
        <v>0.1</v>
      </c>
      <c r="F138" s="3">
        <v>8.5</v>
      </c>
      <c r="G138" s="3">
        <v>35.6</v>
      </c>
      <c r="H138" s="3">
        <v>0</v>
      </c>
      <c r="I138" s="3">
        <v>0</v>
      </c>
      <c r="J138" s="3">
        <v>0</v>
      </c>
      <c r="K138" s="3">
        <v>0</v>
      </c>
      <c r="L138" s="3">
        <v>0.8</v>
      </c>
      <c r="M138" s="3">
        <v>0</v>
      </c>
      <c r="N138" s="3">
        <v>0</v>
      </c>
      <c r="O138" s="3">
        <v>8.9</v>
      </c>
      <c r="P138" s="3">
        <v>2.8</v>
      </c>
      <c r="Q138" s="3">
        <v>1.9</v>
      </c>
      <c r="R138" s="3">
        <v>0.4</v>
      </c>
      <c r="S138" s="3">
        <v>0</v>
      </c>
      <c r="T138" s="3">
        <v>0</v>
      </c>
      <c r="U138" s="3">
        <v>0</v>
      </c>
    </row>
    <row r="139" spans="1:21" x14ac:dyDescent="0.25">
      <c r="A139" s="3" t="s">
        <v>32</v>
      </c>
      <c r="B139" s="3" t="s">
        <v>43</v>
      </c>
      <c r="C139" s="3">
        <v>20</v>
      </c>
      <c r="D139" s="3">
        <v>1.3</v>
      </c>
      <c r="E139" s="3">
        <v>0.2</v>
      </c>
      <c r="F139" s="3">
        <v>6.7</v>
      </c>
      <c r="G139" s="3">
        <v>34.200000000000003</v>
      </c>
      <c r="H139" s="3">
        <v>0.04</v>
      </c>
      <c r="I139" s="3">
        <v>0.02</v>
      </c>
      <c r="J139" s="3">
        <v>0</v>
      </c>
      <c r="K139" s="3">
        <v>0</v>
      </c>
      <c r="L139" s="3">
        <v>0</v>
      </c>
      <c r="M139" s="3">
        <v>122</v>
      </c>
      <c r="N139" s="3">
        <v>49</v>
      </c>
      <c r="O139" s="3">
        <v>7</v>
      </c>
      <c r="P139" s="3">
        <v>9.4</v>
      </c>
      <c r="Q139" s="3">
        <v>31.6</v>
      </c>
      <c r="R139" s="3">
        <v>0.78</v>
      </c>
      <c r="S139" s="3">
        <v>0</v>
      </c>
      <c r="T139" s="3">
        <v>6.18</v>
      </c>
      <c r="U139" s="3">
        <v>0</v>
      </c>
    </row>
    <row r="140" spans="1:21" x14ac:dyDescent="0.25">
      <c r="A140" s="3" t="s">
        <v>32</v>
      </c>
      <c r="B140" s="3" t="s">
        <v>42</v>
      </c>
      <c r="C140" s="3">
        <v>20</v>
      </c>
      <c r="D140" s="3">
        <v>1.5</v>
      </c>
      <c r="E140" s="3">
        <v>0.2</v>
      </c>
      <c r="F140" s="3">
        <v>9.8000000000000007</v>
      </c>
      <c r="G140" s="3">
        <v>46.9</v>
      </c>
      <c r="H140" s="3">
        <v>0.02</v>
      </c>
      <c r="I140" s="3">
        <v>0.01</v>
      </c>
      <c r="J140" s="3">
        <v>0</v>
      </c>
      <c r="K140" s="3">
        <v>0</v>
      </c>
      <c r="L140" s="3">
        <v>0</v>
      </c>
      <c r="M140" s="3">
        <v>99.8</v>
      </c>
      <c r="N140" s="3">
        <v>18.600000000000001</v>
      </c>
      <c r="O140" s="3">
        <v>4</v>
      </c>
      <c r="P140" s="3">
        <v>2.8</v>
      </c>
      <c r="Q140" s="3">
        <v>13</v>
      </c>
      <c r="R140" s="3">
        <v>0.22</v>
      </c>
      <c r="S140" s="3">
        <v>0.64</v>
      </c>
      <c r="T140" s="3">
        <v>1.2</v>
      </c>
      <c r="U140" s="3">
        <v>2.9</v>
      </c>
    </row>
    <row r="141" spans="1:21" ht="15.75" customHeight="1" x14ac:dyDescent="0.25">
      <c r="A141" s="3"/>
      <c r="B141" s="2" t="s">
        <v>44</v>
      </c>
      <c r="C141" s="2">
        <f>SUM(C134:C140)</f>
        <v>645</v>
      </c>
      <c r="D141" s="2">
        <f t="shared" ref="D141:U141" si="22">SUM(D134:D140)</f>
        <v>20.800000000000004</v>
      </c>
      <c r="E141" s="2">
        <f t="shared" si="22"/>
        <v>19.099999999999998</v>
      </c>
      <c r="F141" s="2">
        <f t="shared" si="22"/>
        <v>58.2</v>
      </c>
      <c r="G141" s="2">
        <f t="shared" si="22"/>
        <v>488.6</v>
      </c>
      <c r="H141" s="2">
        <f t="shared" si="22"/>
        <v>0.25</v>
      </c>
      <c r="I141" s="2">
        <f t="shared" si="22"/>
        <v>0.24000000000000002</v>
      </c>
      <c r="J141" s="2">
        <f t="shared" si="22"/>
        <v>162.05000000000001</v>
      </c>
      <c r="K141" s="2">
        <f t="shared" si="22"/>
        <v>0.2</v>
      </c>
      <c r="L141" s="2">
        <f t="shared" si="22"/>
        <v>19.149999999999999</v>
      </c>
      <c r="M141" s="2">
        <f t="shared" si="22"/>
        <v>552.02</v>
      </c>
      <c r="N141" s="2">
        <f t="shared" si="22"/>
        <v>1133.79</v>
      </c>
      <c r="O141" s="2">
        <f t="shared" si="22"/>
        <v>152.16</v>
      </c>
      <c r="P141" s="2">
        <f t="shared" si="22"/>
        <v>98.19</v>
      </c>
      <c r="Q141" s="2">
        <f t="shared" si="22"/>
        <v>339.1</v>
      </c>
      <c r="R141" s="2">
        <f t="shared" si="22"/>
        <v>4.21</v>
      </c>
      <c r="S141" s="2">
        <f t="shared" si="22"/>
        <v>142.57999999999998</v>
      </c>
      <c r="T141" s="2">
        <f t="shared" si="22"/>
        <v>17.34</v>
      </c>
      <c r="U141" s="2">
        <f t="shared" si="22"/>
        <v>492.05999999999995</v>
      </c>
    </row>
    <row r="142" spans="1:21" x14ac:dyDescent="0.25">
      <c r="A142" s="3"/>
      <c r="B142" s="2" t="s">
        <v>45</v>
      </c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</row>
    <row r="143" spans="1:21" x14ac:dyDescent="0.25">
      <c r="A143" s="3" t="s">
        <v>74</v>
      </c>
      <c r="B143" s="3" t="s">
        <v>75</v>
      </c>
      <c r="C143" s="3">
        <v>150</v>
      </c>
      <c r="D143" s="3">
        <v>2.4</v>
      </c>
      <c r="E143" s="3">
        <v>1.8</v>
      </c>
      <c r="F143" s="3">
        <v>8.1999999999999993</v>
      </c>
      <c r="G143" s="3">
        <v>58.9</v>
      </c>
      <c r="H143" s="3">
        <v>0.02</v>
      </c>
      <c r="I143" s="3">
        <v>0.09</v>
      </c>
      <c r="J143" s="3">
        <v>9.93</v>
      </c>
      <c r="K143" s="3">
        <v>0</v>
      </c>
      <c r="L143" s="3">
        <v>0.39</v>
      </c>
      <c r="M143" s="3">
        <v>28.69</v>
      </c>
      <c r="N143" s="3">
        <v>109.8</v>
      </c>
      <c r="O143" s="3">
        <v>108.7</v>
      </c>
      <c r="P143" s="3">
        <v>14.68</v>
      </c>
      <c r="Q143" s="3">
        <v>67.27</v>
      </c>
      <c r="R143" s="3">
        <v>0.37</v>
      </c>
      <c r="S143" s="3">
        <v>6.75</v>
      </c>
      <c r="T143" s="3">
        <v>1.32</v>
      </c>
      <c r="U143" s="3">
        <v>15</v>
      </c>
    </row>
    <row r="144" spans="1:21" x14ac:dyDescent="0.25">
      <c r="A144" s="24" t="s">
        <v>177</v>
      </c>
      <c r="B144" s="25" t="s">
        <v>178</v>
      </c>
      <c r="C144" s="26">
        <v>70</v>
      </c>
      <c r="D144" s="23">
        <v>5.7</v>
      </c>
      <c r="E144" s="23">
        <v>5</v>
      </c>
      <c r="F144" s="23">
        <v>29.8</v>
      </c>
      <c r="G144" s="23">
        <v>221.7</v>
      </c>
      <c r="H144" s="23">
        <v>0.1</v>
      </c>
      <c r="I144" s="23">
        <v>0</v>
      </c>
      <c r="J144" s="23">
        <v>0</v>
      </c>
      <c r="K144" s="23">
        <v>0</v>
      </c>
      <c r="L144" s="23">
        <v>1.5</v>
      </c>
      <c r="M144" s="23">
        <v>0</v>
      </c>
      <c r="N144" s="23">
        <v>0</v>
      </c>
      <c r="O144" s="23">
        <v>26.8</v>
      </c>
      <c r="P144" s="23">
        <v>25.7</v>
      </c>
      <c r="Q144" s="23">
        <v>100.5</v>
      </c>
      <c r="R144" s="23">
        <v>1.5</v>
      </c>
      <c r="S144" s="23">
        <v>0</v>
      </c>
      <c r="T144" s="23">
        <v>0</v>
      </c>
      <c r="U144" s="23">
        <v>0</v>
      </c>
    </row>
    <row r="145" spans="1:21" ht="17.25" customHeight="1" x14ac:dyDescent="0.25">
      <c r="A145" s="3"/>
      <c r="B145" s="2" t="s">
        <v>47</v>
      </c>
      <c r="C145" s="2">
        <f t="shared" ref="C145:U145" si="23">SUM(C143:C144)</f>
        <v>220</v>
      </c>
      <c r="D145" s="2">
        <f t="shared" si="23"/>
        <v>8.1</v>
      </c>
      <c r="E145" s="2">
        <f t="shared" si="23"/>
        <v>6.8</v>
      </c>
      <c r="F145" s="2">
        <f t="shared" si="23"/>
        <v>38</v>
      </c>
      <c r="G145" s="2">
        <f t="shared" si="23"/>
        <v>280.59999999999997</v>
      </c>
      <c r="H145" s="2">
        <f t="shared" si="23"/>
        <v>0.12000000000000001</v>
      </c>
      <c r="I145" s="2">
        <f t="shared" si="23"/>
        <v>0.09</v>
      </c>
      <c r="J145" s="2">
        <f t="shared" si="23"/>
        <v>9.93</v>
      </c>
      <c r="K145" s="2">
        <f t="shared" si="23"/>
        <v>0</v>
      </c>
      <c r="L145" s="2">
        <f t="shared" si="23"/>
        <v>1.8900000000000001</v>
      </c>
      <c r="M145" s="2">
        <f t="shared" si="23"/>
        <v>28.69</v>
      </c>
      <c r="N145" s="2">
        <f t="shared" si="23"/>
        <v>109.8</v>
      </c>
      <c r="O145" s="2">
        <f t="shared" si="23"/>
        <v>135.5</v>
      </c>
      <c r="P145" s="2">
        <f t="shared" si="23"/>
        <v>40.379999999999995</v>
      </c>
      <c r="Q145" s="2">
        <f t="shared" si="23"/>
        <v>167.76999999999998</v>
      </c>
      <c r="R145" s="2">
        <f t="shared" si="23"/>
        <v>1.87</v>
      </c>
      <c r="S145" s="2">
        <f t="shared" si="23"/>
        <v>6.75</v>
      </c>
      <c r="T145" s="2">
        <f t="shared" si="23"/>
        <v>1.32</v>
      </c>
      <c r="U145" s="2">
        <f t="shared" si="23"/>
        <v>15</v>
      </c>
    </row>
    <row r="146" spans="1:21" x14ac:dyDescent="0.25">
      <c r="A146" s="3"/>
      <c r="B146" s="5" t="s">
        <v>48</v>
      </c>
      <c r="C146" s="5">
        <f t="shared" ref="C146:U146" si="24">C129+C132+C141+C145</f>
        <v>1360</v>
      </c>
      <c r="D146" s="5">
        <f t="shared" si="24"/>
        <v>66.050000000000011</v>
      </c>
      <c r="E146" s="5">
        <f t="shared" si="24"/>
        <v>44.129999999999995</v>
      </c>
      <c r="F146" s="5">
        <f t="shared" si="24"/>
        <v>150.85000000000002</v>
      </c>
      <c r="G146" s="5">
        <f t="shared" si="24"/>
        <v>1283.7</v>
      </c>
      <c r="H146" s="5">
        <f t="shared" si="24"/>
        <v>0.54600000000000004</v>
      </c>
      <c r="I146" s="5">
        <f t="shared" si="24"/>
        <v>0.88</v>
      </c>
      <c r="J146" s="5">
        <f t="shared" si="24"/>
        <v>248.71000000000004</v>
      </c>
      <c r="K146" s="5">
        <f t="shared" si="24"/>
        <v>0.36</v>
      </c>
      <c r="L146" s="5">
        <f t="shared" si="24"/>
        <v>22.68</v>
      </c>
      <c r="M146" s="5">
        <f t="shared" si="24"/>
        <v>928.02</v>
      </c>
      <c r="N146" s="5">
        <f t="shared" si="24"/>
        <v>1687.51</v>
      </c>
      <c r="O146" s="5">
        <f t="shared" si="24"/>
        <v>776.28</v>
      </c>
      <c r="P146" s="5">
        <f t="shared" si="24"/>
        <v>203.62</v>
      </c>
      <c r="Q146" s="5">
        <f t="shared" si="24"/>
        <v>974.81999999999994</v>
      </c>
      <c r="R146" s="5">
        <f t="shared" si="24"/>
        <v>7.7210000000000001</v>
      </c>
      <c r="S146" s="5">
        <f t="shared" si="24"/>
        <v>193.7</v>
      </c>
      <c r="T146" s="5">
        <f t="shared" si="24"/>
        <v>62.02</v>
      </c>
      <c r="U146" s="5">
        <f t="shared" si="24"/>
        <v>597.11999999999989</v>
      </c>
    </row>
    <row r="147" spans="1:21" x14ac:dyDescent="0.25">
      <c r="A147" s="19"/>
      <c r="B147" s="20"/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0"/>
      <c r="T147" s="20"/>
      <c r="U147" s="20"/>
    </row>
    <row r="148" spans="1:21" ht="18.75" x14ac:dyDescent="0.3">
      <c r="A148" s="44" t="s">
        <v>148</v>
      </c>
      <c r="B148" s="44"/>
      <c r="C148" s="44"/>
      <c r="D148" s="44"/>
      <c r="E148" s="44"/>
      <c r="F148" s="44"/>
      <c r="G148" s="44"/>
      <c r="H148" s="44"/>
      <c r="I148" s="44"/>
      <c r="J148" s="44"/>
      <c r="K148" s="44"/>
      <c r="L148" s="44"/>
      <c r="M148" s="44"/>
      <c r="N148" s="44"/>
      <c r="O148" s="44"/>
      <c r="P148" s="44"/>
      <c r="Q148" s="44"/>
      <c r="R148" s="44"/>
      <c r="S148" s="44"/>
      <c r="T148" s="44"/>
      <c r="U148" s="44"/>
    </row>
    <row r="149" spans="1:21" x14ac:dyDescent="0.25">
      <c r="A149" s="7" t="s">
        <v>0</v>
      </c>
      <c r="B149" s="7" t="s">
        <v>1</v>
      </c>
      <c r="C149" s="7" t="s">
        <v>2</v>
      </c>
      <c r="D149" s="7" t="s">
        <v>3</v>
      </c>
      <c r="E149" s="7" t="s">
        <v>4</v>
      </c>
      <c r="F149" s="7" t="s">
        <v>5</v>
      </c>
      <c r="G149" s="7" t="s">
        <v>6</v>
      </c>
      <c r="H149" s="7" t="s">
        <v>7</v>
      </c>
      <c r="I149" s="7" t="s">
        <v>8</v>
      </c>
      <c r="J149" s="7" t="s">
        <v>9</v>
      </c>
      <c r="K149" s="7" t="s">
        <v>10</v>
      </c>
      <c r="L149" s="7" t="s">
        <v>11</v>
      </c>
      <c r="M149" s="7" t="s">
        <v>12</v>
      </c>
      <c r="N149" s="7" t="s">
        <v>13</v>
      </c>
      <c r="O149" s="7" t="s">
        <v>14</v>
      </c>
      <c r="P149" s="7" t="s">
        <v>15</v>
      </c>
      <c r="Q149" s="7" t="s">
        <v>16</v>
      </c>
      <c r="R149" s="7" t="s">
        <v>17</v>
      </c>
      <c r="S149" s="7" t="s">
        <v>18</v>
      </c>
      <c r="T149" s="7" t="s">
        <v>19</v>
      </c>
      <c r="U149" s="7" t="s">
        <v>20</v>
      </c>
    </row>
    <row r="150" spans="1:21" x14ac:dyDescent="0.25">
      <c r="A150" s="3"/>
      <c r="B150" s="4" t="s">
        <v>112</v>
      </c>
      <c r="C150" s="7" t="s">
        <v>21</v>
      </c>
      <c r="D150" s="7" t="s">
        <v>21</v>
      </c>
      <c r="E150" s="7" t="s">
        <v>21</v>
      </c>
      <c r="F150" s="7" t="s">
        <v>21</v>
      </c>
      <c r="G150" s="7" t="s">
        <v>22</v>
      </c>
      <c r="H150" s="7" t="s">
        <v>23</v>
      </c>
      <c r="I150" s="7" t="s">
        <v>23</v>
      </c>
      <c r="J150" s="7" t="s">
        <v>24</v>
      </c>
      <c r="K150" s="7" t="s">
        <v>25</v>
      </c>
      <c r="L150" s="7" t="s">
        <v>23</v>
      </c>
      <c r="M150" s="7" t="s">
        <v>23</v>
      </c>
      <c r="N150" s="7" t="s">
        <v>23</v>
      </c>
      <c r="O150" s="7" t="s">
        <v>23</v>
      </c>
      <c r="P150" s="7" t="s">
        <v>23</v>
      </c>
      <c r="Q150" s="7" t="s">
        <v>23</v>
      </c>
      <c r="R150" s="7" t="s">
        <v>23</v>
      </c>
      <c r="S150" s="7" t="s">
        <v>25</v>
      </c>
      <c r="T150" s="7" t="s">
        <v>25</v>
      </c>
      <c r="U150" s="7" t="s">
        <v>25</v>
      </c>
    </row>
    <row r="151" spans="1:21" x14ac:dyDescent="0.25">
      <c r="A151" s="3"/>
      <c r="B151" s="2" t="s">
        <v>27</v>
      </c>
      <c r="C151" s="21" t="s">
        <v>138</v>
      </c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</row>
    <row r="152" spans="1:21" x14ac:dyDescent="0.25">
      <c r="A152" s="3" t="s">
        <v>28</v>
      </c>
      <c r="B152" s="3" t="s">
        <v>29</v>
      </c>
      <c r="C152" s="3">
        <v>180</v>
      </c>
      <c r="D152" s="3">
        <v>7.7</v>
      </c>
      <c r="E152" s="3">
        <v>10.1</v>
      </c>
      <c r="F152" s="3">
        <v>30.9</v>
      </c>
      <c r="G152" s="3">
        <v>245.6</v>
      </c>
      <c r="H152" s="3">
        <v>0.19</v>
      </c>
      <c r="I152" s="3">
        <v>0.16</v>
      </c>
      <c r="J152" s="3">
        <v>36.18</v>
      </c>
      <c r="K152" s="3">
        <v>0.12</v>
      </c>
      <c r="L152" s="3">
        <v>0.47</v>
      </c>
      <c r="M152" s="3">
        <v>311.99</v>
      </c>
      <c r="N152" s="3">
        <v>246.64</v>
      </c>
      <c r="O152" s="3">
        <v>141.88</v>
      </c>
      <c r="P152" s="3">
        <v>56.55</v>
      </c>
      <c r="Q152" s="3">
        <v>210.04</v>
      </c>
      <c r="R152" s="3">
        <v>1.65</v>
      </c>
      <c r="S152" s="3">
        <v>46.13</v>
      </c>
      <c r="T152" s="3">
        <v>13.11</v>
      </c>
      <c r="U152" s="3">
        <v>56.05</v>
      </c>
    </row>
    <row r="153" spans="1:21" x14ac:dyDescent="0.25">
      <c r="A153" s="3" t="s">
        <v>81</v>
      </c>
      <c r="B153" s="8" t="s">
        <v>160</v>
      </c>
      <c r="C153" s="3">
        <v>150</v>
      </c>
      <c r="D153" s="3">
        <v>0.1</v>
      </c>
      <c r="E153" s="3">
        <v>0</v>
      </c>
      <c r="F153" s="3">
        <v>4.8</v>
      </c>
      <c r="G153" s="3">
        <v>19.600000000000001</v>
      </c>
      <c r="H153" s="3">
        <v>0</v>
      </c>
      <c r="I153" s="3">
        <v>0</v>
      </c>
      <c r="J153" s="3">
        <v>0.11</v>
      </c>
      <c r="K153" s="3">
        <v>0</v>
      </c>
      <c r="L153" s="3">
        <v>0.02</v>
      </c>
      <c r="M153" s="3">
        <v>0.27</v>
      </c>
      <c r="N153" s="3">
        <v>7.85</v>
      </c>
      <c r="O153" s="3">
        <v>47.93</v>
      </c>
      <c r="P153" s="3">
        <v>1.44</v>
      </c>
      <c r="Q153" s="3">
        <v>2.69</v>
      </c>
      <c r="R153" s="3">
        <v>0.28000000000000003</v>
      </c>
      <c r="S153" s="3">
        <v>0</v>
      </c>
      <c r="T153" s="3">
        <v>0</v>
      </c>
      <c r="U153" s="3">
        <v>0</v>
      </c>
    </row>
    <row r="154" spans="1:21" x14ac:dyDescent="0.25">
      <c r="A154" s="3" t="s">
        <v>32</v>
      </c>
      <c r="B154" s="3" t="s">
        <v>33</v>
      </c>
      <c r="C154" s="3">
        <v>20</v>
      </c>
      <c r="D154" s="3">
        <v>1.6</v>
      </c>
      <c r="E154" s="3">
        <v>0.2</v>
      </c>
      <c r="F154" s="3">
        <v>9.8000000000000007</v>
      </c>
      <c r="G154" s="3">
        <v>47.5</v>
      </c>
      <c r="H154" s="3">
        <v>0.03</v>
      </c>
      <c r="I154" s="3">
        <v>0.01</v>
      </c>
      <c r="J154" s="3">
        <v>0</v>
      </c>
      <c r="K154" s="3">
        <v>0</v>
      </c>
      <c r="L154" s="3">
        <v>0</v>
      </c>
      <c r="M154" s="3">
        <v>88.6</v>
      </c>
      <c r="N154" s="3">
        <v>27.2</v>
      </c>
      <c r="O154" s="3">
        <v>4.5999999999999996</v>
      </c>
      <c r="P154" s="3">
        <v>6.8</v>
      </c>
      <c r="Q154" s="3">
        <v>17.8</v>
      </c>
      <c r="R154" s="3">
        <v>0.4</v>
      </c>
      <c r="S154" s="3">
        <v>0.64</v>
      </c>
      <c r="T154" s="3">
        <v>1.2</v>
      </c>
      <c r="U154" s="3">
        <v>2.9</v>
      </c>
    </row>
    <row r="155" spans="1:21" x14ac:dyDescent="0.25">
      <c r="A155" s="3" t="s">
        <v>50</v>
      </c>
      <c r="B155" s="3" t="s">
        <v>51</v>
      </c>
      <c r="C155" s="3">
        <v>10</v>
      </c>
      <c r="D155" s="3">
        <v>2.2999999999999998</v>
      </c>
      <c r="E155" s="3">
        <v>3</v>
      </c>
      <c r="F155" s="3">
        <v>0</v>
      </c>
      <c r="G155" s="3">
        <v>35.799999999999997</v>
      </c>
      <c r="H155" s="3">
        <v>0</v>
      </c>
      <c r="I155" s="3">
        <v>0.03</v>
      </c>
      <c r="J155" s="3">
        <v>26</v>
      </c>
      <c r="K155" s="3">
        <v>0.1</v>
      </c>
      <c r="L155" s="3">
        <v>7.0000000000000007E-2</v>
      </c>
      <c r="M155" s="3">
        <v>81</v>
      </c>
      <c r="N155" s="3">
        <v>8.8000000000000007</v>
      </c>
      <c r="O155" s="3">
        <v>88</v>
      </c>
      <c r="P155" s="3">
        <v>3.5</v>
      </c>
      <c r="Q155" s="3">
        <v>50</v>
      </c>
      <c r="R155" s="3">
        <v>0.1</v>
      </c>
      <c r="S155" s="3">
        <v>0</v>
      </c>
      <c r="T155" s="3">
        <v>1.45</v>
      </c>
      <c r="U155" s="3">
        <v>0</v>
      </c>
    </row>
    <row r="156" spans="1:21" x14ac:dyDescent="0.25">
      <c r="A156" s="3"/>
      <c r="B156" s="2" t="s">
        <v>34</v>
      </c>
      <c r="C156" s="2">
        <f>SUM(C152:C155)</f>
        <v>360</v>
      </c>
      <c r="D156" s="2">
        <f t="shared" ref="D156:U156" si="25">SUM(D152:D155)</f>
        <v>11.7</v>
      </c>
      <c r="E156" s="2">
        <f t="shared" si="25"/>
        <v>13.299999999999999</v>
      </c>
      <c r="F156" s="2">
        <f t="shared" si="25"/>
        <v>45.5</v>
      </c>
      <c r="G156" s="2">
        <f t="shared" si="25"/>
        <v>348.5</v>
      </c>
      <c r="H156" s="2">
        <f t="shared" si="25"/>
        <v>0.22</v>
      </c>
      <c r="I156" s="2">
        <f t="shared" si="25"/>
        <v>0.2</v>
      </c>
      <c r="J156" s="2">
        <f t="shared" si="25"/>
        <v>62.29</v>
      </c>
      <c r="K156" s="2">
        <f t="shared" si="25"/>
        <v>0.22</v>
      </c>
      <c r="L156" s="2">
        <f t="shared" si="25"/>
        <v>0.56000000000000005</v>
      </c>
      <c r="M156" s="2">
        <f t="shared" si="25"/>
        <v>481.86</v>
      </c>
      <c r="N156" s="2">
        <f t="shared" si="25"/>
        <v>290.49</v>
      </c>
      <c r="O156" s="2">
        <f t="shared" si="25"/>
        <v>282.40999999999997</v>
      </c>
      <c r="P156" s="2">
        <f t="shared" si="25"/>
        <v>68.289999999999992</v>
      </c>
      <c r="Q156" s="2">
        <f t="shared" si="25"/>
        <v>280.52999999999997</v>
      </c>
      <c r="R156" s="2">
        <f t="shared" si="25"/>
        <v>2.4300000000000002</v>
      </c>
      <c r="S156" s="2">
        <f t="shared" si="25"/>
        <v>46.77</v>
      </c>
      <c r="T156" s="2">
        <f t="shared" si="25"/>
        <v>15.759999999999998</v>
      </c>
      <c r="U156" s="2">
        <f t="shared" si="25"/>
        <v>58.949999999999996</v>
      </c>
    </row>
    <row r="157" spans="1:21" x14ac:dyDescent="0.25">
      <c r="A157" s="3"/>
      <c r="B157" s="2" t="s">
        <v>35</v>
      </c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 x14ac:dyDescent="0.25">
      <c r="A158" s="3" t="s">
        <v>32</v>
      </c>
      <c r="B158" s="3" t="s">
        <v>62</v>
      </c>
      <c r="C158" s="3">
        <v>150</v>
      </c>
      <c r="D158" s="3">
        <v>0.75</v>
      </c>
      <c r="E158" s="3">
        <v>0.15</v>
      </c>
      <c r="F158" s="3">
        <v>15.145</v>
      </c>
      <c r="G158" s="3">
        <v>64.900000000000006</v>
      </c>
      <c r="H158" s="3">
        <v>1.0999999999999999E-2</v>
      </c>
      <c r="I158" s="3">
        <v>1.2E-2</v>
      </c>
      <c r="J158" s="3">
        <v>0</v>
      </c>
      <c r="K158" s="3">
        <v>0</v>
      </c>
      <c r="L158" s="3">
        <v>1.2</v>
      </c>
      <c r="M158" s="3">
        <v>6.84</v>
      </c>
      <c r="N158" s="3">
        <v>1479.4</v>
      </c>
      <c r="O158" s="3">
        <v>9.24</v>
      </c>
      <c r="P158" s="3">
        <v>5.22</v>
      </c>
      <c r="Q158" s="3">
        <v>9.1349999999999998</v>
      </c>
      <c r="R158" s="3">
        <v>1.827</v>
      </c>
      <c r="S158" s="3">
        <v>0</v>
      </c>
      <c r="T158" s="3">
        <v>0</v>
      </c>
      <c r="U158" s="3">
        <v>0</v>
      </c>
    </row>
    <row r="159" spans="1:21" x14ac:dyDescent="0.25">
      <c r="A159" s="3"/>
      <c r="B159" s="2" t="s">
        <v>37</v>
      </c>
      <c r="C159" s="2">
        <f>C158</f>
        <v>150</v>
      </c>
      <c r="D159" s="2">
        <f t="shared" ref="D159:U159" si="26">D158</f>
        <v>0.75</v>
      </c>
      <c r="E159" s="2">
        <f t="shared" si="26"/>
        <v>0.15</v>
      </c>
      <c r="F159" s="2">
        <f t="shared" si="26"/>
        <v>15.145</v>
      </c>
      <c r="G159" s="2">
        <f t="shared" si="26"/>
        <v>64.900000000000006</v>
      </c>
      <c r="H159" s="2">
        <f t="shared" si="26"/>
        <v>1.0999999999999999E-2</v>
      </c>
      <c r="I159" s="2">
        <f t="shared" si="26"/>
        <v>1.2E-2</v>
      </c>
      <c r="J159" s="2">
        <f t="shared" si="26"/>
        <v>0</v>
      </c>
      <c r="K159" s="2">
        <f t="shared" si="26"/>
        <v>0</v>
      </c>
      <c r="L159" s="2">
        <f t="shared" si="26"/>
        <v>1.2</v>
      </c>
      <c r="M159" s="2">
        <f t="shared" si="26"/>
        <v>6.84</v>
      </c>
      <c r="N159" s="2">
        <f t="shared" si="26"/>
        <v>1479.4</v>
      </c>
      <c r="O159" s="2">
        <f t="shared" si="26"/>
        <v>9.24</v>
      </c>
      <c r="P159" s="2">
        <f t="shared" si="26"/>
        <v>5.22</v>
      </c>
      <c r="Q159" s="2">
        <f t="shared" si="26"/>
        <v>9.1349999999999998</v>
      </c>
      <c r="R159" s="2">
        <f t="shared" si="26"/>
        <v>1.827</v>
      </c>
      <c r="S159" s="2">
        <f t="shared" si="26"/>
        <v>0</v>
      </c>
      <c r="T159" s="2">
        <f t="shared" si="26"/>
        <v>0</v>
      </c>
      <c r="U159" s="2">
        <f t="shared" si="26"/>
        <v>0</v>
      </c>
    </row>
    <row r="160" spans="1:21" x14ac:dyDescent="0.25">
      <c r="A160" s="3"/>
      <c r="B160" s="2" t="s">
        <v>38</v>
      </c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</row>
    <row r="161" spans="1:21" ht="30" x14ac:dyDescent="0.25">
      <c r="A161" s="8" t="s">
        <v>166</v>
      </c>
      <c r="B161" s="15" t="s">
        <v>185</v>
      </c>
      <c r="C161" s="3">
        <v>50</v>
      </c>
      <c r="D161" s="3">
        <v>0.46</v>
      </c>
      <c r="E161" s="3">
        <v>5.09</v>
      </c>
      <c r="F161" s="3">
        <v>3.57</v>
      </c>
      <c r="G161" s="3">
        <v>62</v>
      </c>
      <c r="H161" s="3">
        <v>0.01</v>
      </c>
      <c r="I161" s="3">
        <v>0.02</v>
      </c>
      <c r="J161" s="3">
        <v>366.45</v>
      </c>
      <c r="K161" s="3">
        <v>0</v>
      </c>
      <c r="L161" s="3">
        <v>2</v>
      </c>
      <c r="M161" s="3">
        <v>57</v>
      </c>
      <c r="N161" s="3">
        <v>86</v>
      </c>
      <c r="O161" s="3">
        <v>10</v>
      </c>
      <c r="P161" s="3">
        <v>11</v>
      </c>
      <c r="Q161" s="3">
        <v>16</v>
      </c>
      <c r="R161" s="3">
        <v>0.5</v>
      </c>
      <c r="S161" s="3">
        <v>8.5</v>
      </c>
      <c r="T161" s="3">
        <v>0</v>
      </c>
      <c r="U161" s="3">
        <v>17.98</v>
      </c>
    </row>
    <row r="162" spans="1:21" x14ac:dyDescent="0.25">
      <c r="A162" s="3" t="s">
        <v>68</v>
      </c>
      <c r="B162" s="3" t="s">
        <v>69</v>
      </c>
      <c r="C162" s="3">
        <v>200</v>
      </c>
      <c r="D162" s="3">
        <v>4.7</v>
      </c>
      <c r="E162" s="3">
        <v>5.6</v>
      </c>
      <c r="F162" s="3">
        <v>5.7</v>
      </c>
      <c r="G162" s="3">
        <v>92.2</v>
      </c>
      <c r="H162" s="3">
        <v>0.02</v>
      </c>
      <c r="I162" s="3">
        <v>0.03</v>
      </c>
      <c r="J162" s="3">
        <v>104.95</v>
      </c>
      <c r="K162" s="3">
        <v>0</v>
      </c>
      <c r="L162" s="3">
        <v>10.76</v>
      </c>
      <c r="M162" s="3">
        <v>98.52</v>
      </c>
      <c r="N162" s="3">
        <v>184</v>
      </c>
      <c r="O162" s="3">
        <v>37.479999999999997</v>
      </c>
      <c r="P162" s="3">
        <v>13.13</v>
      </c>
      <c r="Q162" s="3">
        <v>30.97</v>
      </c>
      <c r="R162" s="3">
        <v>0.48</v>
      </c>
      <c r="S162" s="3">
        <v>15.25</v>
      </c>
      <c r="T162" s="3">
        <v>0.34</v>
      </c>
      <c r="U162" s="3">
        <v>14.76</v>
      </c>
    </row>
    <row r="163" spans="1:21" x14ac:dyDescent="0.25">
      <c r="A163" s="3" t="s">
        <v>108</v>
      </c>
      <c r="B163" s="3" t="s">
        <v>109</v>
      </c>
      <c r="C163" s="3">
        <v>130</v>
      </c>
      <c r="D163" s="3">
        <v>4.5999999999999996</v>
      </c>
      <c r="E163" s="3">
        <v>4.3</v>
      </c>
      <c r="F163" s="3">
        <v>28.4</v>
      </c>
      <c r="G163" s="3">
        <v>170.6</v>
      </c>
      <c r="H163" s="3">
        <v>0.05</v>
      </c>
      <c r="I163" s="3">
        <v>0.02</v>
      </c>
      <c r="J163" s="3">
        <v>15.91</v>
      </c>
      <c r="K163" s="3">
        <v>0.08</v>
      </c>
      <c r="L163" s="3">
        <v>0</v>
      </c>
      <c r="M163" s="3">
        <v>129.16</v>
      </c>
      <c r="N163" s="3">
        <v>46.62</v>
      </c>
      <c r="O163" s="3">
        <v>91.72</v>
      </c>
      <c r="P163" s="3">
        <v>6.24</v>
      </c>
      <c r="Q163" s="3">
        <v>35.28</v>
      </c>
      <c r="R163" s="3">
        <v>0.64</v>
      </c>
      <c r="S163" s="3">
        <v>18</v>
      </c>
      <c r="T163" s="3">
        <v>0.05</v>
      </c>
      <c r="U163" s="3">
        <v>10.33</v>
      </c>
    </row>
    <row r="164" spans="1:21" x14ac:dyDescent="0.25">
      <c r="A164" s="15" t="s">
        <v>167</v>
      </c>
      <c r="B164" s="8" t="s">
        <v>168</v>
      </c>
      <c r="C164" s="22" t="s">
        <v>169</v>
      </c>
      <c r="D164" s="3">
        <v>9.3000000000000007</v>
      </c>
      <c r="E164" s="3">
        <v>7.1</v>
      </c>
      <c r="F164" s="3">
        <v>11.8</v>
      </c>
      <c r="G164" s="3">
        <v>148.6</v>
      </c>
      <c r="H164" s="3">
        <v>0</v>
      </c>
      <c r="I164" s="3">
        <v>0</v>
      </c>
      <c r="J164" s="3">
        <v>0.1</v>
      </c>
      <c r="K164" s="3">
        <v>0</v>
      </c>
      <c r="L164" s="3">
        <v>1.4</v>
      </c>
      <c r="M164" s="3">
        <v>0</v>
      </c>
      <c r="N164" s="3">
        <v>0</v>
      </c>
      <c r="O164" s="3">
        <v>14.7</v>
      </c>
      <c r="P164" s="3">
        <v>18.899999999999999</v>
      </c>
      <c r="Q164" s="3">
        <v>97</v>
      </c>
      <c r="R164" s="3">
        <v>1.7</v>
      </c>
      <c r="S164" s="3">
        <v>0</v>
      </c>
      <c r="T164" s="3">
        <v>0</v>
      </c>
      <c r="U164" s="3">
        <v>0</v>
      </c>
    </row>
    <row r="165" spans="1:21" x14ac:dyDescent="0.25">
      <c r="A165" s="3" t="s">
        <v>58</v>
      </c>
      <c r="B165" s="3" t="s">
        <v>59</v>
      </c>
      <c r="C165" s="3">
        <v>150</v>
      </c>
      <c r="D165" s="3">
        <v>0.1</v>
      </c>
      <c r="E165" s="3">
        <v>0</v>
      </c>
      <c r="F165" s="3">
        <v>6</v>
      </c>
      <c r="G165" s="3">
        <v>24.8</v>
      </c>
      <c r="H165" s="3">
        <v>0</v>
      </c>
      <c r="I165" s="3">
        <v>0</v>
      </c>
      <c r="J165" s="3">
        <v>0.79</v>
      </c>
      <c r="K165" s="3">
        <v>0</v>
      </c>
      <c r="L165" s="3">
        <v>3.96</v>
      </c>
      <c r="M165" s="3">
        <v>1.67</v>
      </c>
      <c r="N165" s="3">
        <v>27.11</v>
      </c>
      <c r="O165" s="3">
        <v>55.85</v>
      </c>
      <c r="P165" s="3">
        <v>1.87</v>
      </c>
      <c r="Q165" s="3">
        <v>3.3</v>
      </c>
      <c r="R165" s="3">
        <v>0.06</v>
      </c>
      <c r="S165" s="3">
        <v>0.33</v>
      </c>
      <c r="T165" s="3">
        <v>7.0000000000000007E-2</v>
      </c>
      <c r="U165" s="3">
        <v>2.81</v>
      </c>
    </row>
    <row r="166" spans="1:21" x14ac:dyDescent="0.25">
      <c r="A166" s="3" t="s">
        <v>32</v>
      </c>
      <c r="B166" s="3" t="s">
        <v>43</v>
      </c>
      <c r="C166" s="3">
        <v>20</v>
      </c>
      <c r="D166" s="3">
        <v>1.3</v>
      </c>
      <c r="E166" s="3">
        <v>0.2</v>
      </c>
      <c r="F166" s="3">
        <v>6.7</v>
      </c>
      <c r="G166" s="3">
        <v>34.200000000000003</v>
      </c>
      <c r="H166" s="3">
        <v>0.04</v>
      </c>
      <c r="I166" s="3">
        <v>0.02</v>
      </c>
      <c r="J166" s="3">
        <v>0</v>
      </c>
      <c r="K166" s="3">
        <v>0</v>
      </c>
      <c r="L166" s="3">
        <v>0</v>
      </c>
      <c r="M166" s="3">
        <v>122</v>
      </c>
      <c r="N166" s="3">
        <v>49</v>
      </c>
      <c r="O166" s="3">
        <v>7</v>
      </c>
      <c r="P166" s="3">
        <v>9.4</v>
      </c>
      <c r="Q166" s="3">
        <v>31.6</v>
      </c>
      <c r="R166" s="3">
        <v>0.78</v>
      </c>
      <c r="S166" s="3">
        <v>0</v>
      </c>
      <c r="T166" s="3">
        <v>6.18</v>
      </c>
      <c r="U166" s="3">
        <v>0</v>
      </c>
    </row>
    <row r="167" spans="1:21" x14ac:dyDescent="0.25">
      <c r="A167" s="3"/>
      <c r="B167" s="2" t="s">
        <v>44</v>
      </c>
      <c r="C167" s="2">
        <v>630</v>
      </c>
      <c r="D167" s="2">
        <f t="shared" ref="D167:U167" si="27">SUM(D161:D166)</f>
        <v>20.460000000000004</v>
      </c>
      <c r="E167" s="2">
        <f t="shared" si="27"/>
        <v>22.289999999999996</v>
      </c>
      <c r="F167" s="2">
        <f t="shared" si="27"/>
        <v>62.17</v>
      </c>
      <c r="G167" s="2">
        <f t="shared" si="27"/>
        <v>532.4</v>
      </c>
      <c r="H167" s="2">
        <f t="shared" si="27"/>
        <v>0.12</v>
      </c>
      <c r="I167" s="2">
        <f t="shared" si="27"/>
        <v>9.0000000000000011E-2</v>
      </c>
      <c r="J167" s="2">
        <f t="shared" si="27"/>
        <v>488.20000000000005</v>
      </c>
      <c r="K167" s="2">
        <f t="shared" si="27"/>
        <v>0.08</v>
      </c>
      <c r="L167" s="2">
        <f t="shared" si="27"/>
        <v>18.12</v>
      </c>
      <c r="M167" s="2">
        <f t="shared" si="27"/>
        <v>408.34999999999997</v>
      </c>
      <c r="N167" s="2">
        <f t="shared" si="27"/>
        <v>392.73</v>
      </c>
      <c r="O167" s="2">
        <f t="shared" si="27"/>
        <v>216.74999999999997</v>
      </c>
      <c r="P167" s="2">
        <f t="shared" si="27"/>
        <v>60.54</v>
      </c>
      <c r="Q167" s="2">
        <f t="shared" si="27"/>
        <v>214.15</v>
      </c>
      <c r="R167" s="2">
        <f t="shared" si="27"/>
        <v>4.16</v>
      </c>
      <c r="S167" s="2">
        <f t="shared" si="27"/>
        <v>42.08</v>
      </c>
      <c r="T167" s="2">
        <f t="shared" si="27"/>
        <v>6.64</v>
      </c>
      <c r="U167" s="2">
        <f t="shared" si="27"/>
        <v>45.88</v>
      </c>
    </row>
    <row r="168" spans="1:21" x14ac:dyDescent="0.25">
      <c r="A168" s="3"/>
      <c r="B168" s="2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</row>
    <row r="169" spans="1:21" x14ac:dyDescent="0.25">
      <c r="A169" s="3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</row>
    <row r="170" spans="1:21" x14ac:dyDescent="0.25">
      <c r="A170" s="3"/>
      <c r="B170" s="5" t="s">
        <v>48</v>
      </c>
      <c r="C170" s="5">
        <f t="shared" ref="C170:U170" si="28">C167+C159+C156</f>
        <v>1140</v>
      </c>
      <c r="D170" s="5">
        <f t="shared" si="28"/>
        <v>32.910000000000004</v>
      </c>
      <c r="E170" s="5">
        <f t="shared" si="28"/>
        <v>35.739999999999995</v>
      </c>
      <c r="F170" s="5">
        <f t="shared" si="28"/>
        <v>122.815</v>
      </c>
      <c r="G170" s="5">
        <f t="shared" si="28"/>
        <v>945.8</v>
      </c>
      <c r="H170" s="5">
        <f t="shared" si="28"/>
        <v>0.35099999999999998</v>
      </c>
      <c r="I170" s="5">
        <f t="shared" si="28"/>
        <v>0.30200000000000005</v>
      </c>
      <c r="J170" s="5">
        <f t="shared" si="28"/>
        <v>550.49</v>
      </c>
      <c r="K170" s="5">
        <f t="shared" si="28"/>
        <v>0.3</v>
      </c>
      <c r="L170" s="5">
        <f t="shared" si="28"/>
        <v>19.88</v>
      </c>
      <c r="M170" s="5">
        <f t="shared" si="28"/>
        <v>897.05</v>
      </c>
      <c r="N170" s="5">
        <f t="shared" si="28"/>
        <v>2162.62</v>
      </c>
      <c r="O170" s="5">
        <f t="shared" si="28"/>
        <v>508.4</v>
      </c>
      <c r="P170" s="5">
        <f t="shared" si="28"/>
        <v>134.05000000000001</v>
      </c>
      <c r="Q170" s="5">
        <f t="shared" si="28"/>
        <v>503.81499999999994</v>
      </c>
      <c r="R170" s="5">
        <f t="shared" si="28"/>
        <v>8.4169999999999998</v>
      </c>
      <c r="S170" s="5">
        <f t="shared" si="28"/>
        <v>88.85</v>
      </c>
      <c r="T170" s="5">
        <f t="shared" si="28"/>
        <v>22.4</v>
      </c>
      <c r="U170" s="5">
        <f t="shared" si="28"/>
        <v>104.83</v>
      </c>
    </row>
    <row r="171" spans="1:21" x14ac:dyDescent="0.25">
      <c r="A171" s="19"/>
      <c r="B171" s="20"/>
      <c r="C171" s="20"/>
      <c r="D171" s="20"/>
      <c r="E171" s="20"/>
      <c r="F171" s="20"/>
      <c r="G171" s="20"/>
      <c r="H171" s="20"/>
      <c r="I171" s="20"/>
      <c r="J171" s="20"/>
      <c r="K171" s="20"/>
      <c r="L171" s="20"/>
      <c r="M171" s="20"/>
      <c r="N171" s="20"/>
      <c r="O171" s="20"/>
      <c r="P171" s="20"/>
      <c r="Q171" s="20"/>
      <c r="R171" s="20"/>
      <c r="S171" s="20"/>
      <c r="T171" s="20"/>
      <c r="U171" s="20"/>
    </row>
    <row r="172" spans="1:21" ht="15.75" x14ac:dyDescent="0.25">
      <c r="A172" s="27" t="s">
        <v>149</v>
      </c>
      <c r="B172" s="27"/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  <c r="N172" s="27"/>
      <c r="O172" s="27"/>
      <c r="P172" s="27"/>
      <c r="Q172" s="27"/>
      <c r="R172" s="27"/>
      <c r="S172" s="27"/>
      <c r="T172" s="27"/>
      <c r="U172" s="27"/>
    </row>
    <row r="173" spans="1:21" x14ac:dyDescent="0.25">
      <c r="A173" s="7" t="s">
        <v>0</v>
      </c>
      <c r="B173" s="7" t="s">
        <v>1</v>
      </c>
      <c r="C173" s="7" t="s">
        <v>2</v>
      </c>
      <c r="D173" s="7" t="s">
        <v>3</v>
      </c>
      <c r="E173" s="7" t="s">
        <v>4</v>
      </c>
      <c r="F173" s="7" t="s">
        <v>5</v>
      </c>
      <c r="G173" s="7" t="s">
        <v>6</v>
      </c>
      <c r="H173" s="7" t="s">
        <v>7</v>
      </c>
      <c r="I173" s="7" t="s">
        <v>8</v>
      </c>
      <c r="J173" s="7" t="s">
        <v>9</v>
      </c>
      <c r="K173" s="7" t="s">
        <v>10</v>
      </c>
      <c r="L173" s="7" t="s">
        <v>11</v>
      </c>
      <c r="M173" s="7" t="s">
        <v>12</v>
      </c>
      <c r="N173" s="7" t="s">
        <v>13</v>
      </c>
      <c r="O173" s="7" t="s">
        <v>14</v>
      </c>
      <c r="P173" s="7" t="s">
        <v>15</v>
      </c>
      <c r="Q173" s="7" t="s">
        <v>16</v>
      </c>
      <c r="R173" s="7" t="s">
        <v>17</v>
      </c>
      <c r="S173" s="7" t="s">
        <v>18</v>
      </c>
      <c r="T173" s="7" t="s">
        <v>19</v>
      </c>
      <c r="U173" s="7" t="s">
        <v>20</v>
      </c>
    </row>
    <row r="174" spans="1:21" ht="15.75" customHeight="1" x14ac:dyDescent="0.25">
      <c r="A174" s="7"/>
      <c r="B174" s="7"/>
      <c r="C174" s="7" t="s">
        <v>21</v>
      </c>
      <c r="D174" s="7" t="s">
        <v>21</v>
      </c>
      <c r="E174" s="7" t="s">
        <v>21</v>
      </c>
      <c r="F174" s="7" t="s">
        <v>21</v>
      </c>
      <c r="G174" s="7" t="s">
        <v>22</v>
      </c>
      <c r="H174" s="7" t="s">
        <v>23</v>
      </c>
      <c r="I174" s="7" t="s">
        <v>23</v>
      </c>
      <c r="J174" s="7" t="s">
        <v>24</v>
      </c>
      <c r="K174" s="7" t="s">
        <v>25</v>
      </c>
      <c r="L174" s="7" t="s">
        <v>23</v>
      </c>
      <c r="M174" s="7" t="s">
        <v>23</v>
      </c>
      <c r="N174" s="7" t="s">
        <v>23</v>
      </c>
      <c r="O174" s="7" t="s">
        <v>23</v>
      </c>
      <c r="P174" s="7" t="s">
        <v>23</v>
      </c>
      <c r="Q174" s="7" t="s">
        <v>23</v>
      </c>
      <c r="R174" s="7" t="s">
        <v>23</v>
      </c>
      <c r="S174" s="7" t="s">
        <v>25</v>
      </c>
      <c r="T174" s="7" t="s">
        <v>25</v>
      </c>
      <c r="U174" s="7" t="s">
        <v>25</v>
      </c>
    </row>
    <row r="175" spans="1:21" x14ac:dyDescent="0.25">
      <c r="A175" s="3"/>
      <c r="B175" s="4" t="s">
        <v>94</v>
      </c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</row>
    <row r="176" spans="1:21" x14ac:dyDescent="0.25">
      <c r="A176" s="3"/>
      <c r="B176" s="2" t="s">
        <v>27</v>
      </c>
      <c r="C176" s="6" t="s">
        <v>138</v>
      </c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</row>
    <row r="177" spans="1:21" x14ac:dyDescent="0.25">
      <c r="A177" s="3" t="s">
        <v>76</v>
      </c>
      <c r="B177" s="3" t="s">
        <v>77</v>
      </c>
      <c r="C177" s="3">
        <v>180</v>
      </c>
      <c r="D177" s="3">
        <v>9.5</v>
      </c>
      <c r="E177" s="3">
        <v>8.1999999999999993</v>
      </c>
      <c r="F177" s="3">
        <v>34.4</v>
      </c>
      <c r="G177" s="3">
        <v>249.3</v>
      </c>
      <c r="H177" s="3">
        <v>7.0000000000000007E-2</v>
      </c>
      <c r="I177" s="3">
        <v>0.06</v>
      </c>
      <c r="J177" s="3">
        <v>40.39</v>
      </c>
      <c r="K177" s="3">
        <v>0.23</v>
      </c>
      <c r="L177" s="3">
        <v>0.05</v>
      </c>
      <c r="M177" s="3">
        <v>289.07</v>
      </c>
      <c r="N177" s="3">
        <v>68.97</v>
      </c>
      <c r="O177" s="3">
        <v>187.54</v>
      </c>
      <c r="P177" s="3">
        <v>13.05</v>
      </c>
      <c r="Q177" s="3">
        <v>120.39</v>
      </c>
      <c r="R177" s="3">
        <v>0.92</v>
      </c>
      <c r="S177" s="3">
        <v>24.8</v>
      </c>
      <c r="T177" s="3">
        <v>2.34</v>
      </c>
      <c r="U177" s="3">
        <v>12.44</v>
      </c>
    </row>
    <row r="178" spans="1:21" x14ac:dyDescent="0.25">
      <c r="A178" s="3" t="s">
        <v>52</v>
      </c>
      <c r="B178" s="3" t="s">
        <v>53</v>
      </c>
      <c r="C178" s="3">
        <v>150</v>
      </c>
      <c r="D178" s="3">
        <v>2.6</v>
      </c>
      <c r="E178" s="3">
        <v>1.9</v>
      </c>
      <c r="F178" s="3">
        <v>8.3000000000000007</v>
      </c>
      <c r="G178" s="3">
        <v>60.8</v>
      </c>
      <c r="H178" s="3">
        <v>0.02</v>
      </c>
      <c r="I178" s="3">
        <v>0.09</v>
      </c>
      <c r="J178" s="3">
        <v>9.94</v>
      </c>
      <c r="K178" s="3">
        <v>0</v>
      </c>
      <c r="L178" s="3">
        <v>0.39</v>
      </c>
      <c r="M178" s="3">
        <v>28.76</v>
      </c>
      <c r="N178" s="3">
        <v>119.2</v>
      </c>
      <c r="O178" s="3">
        <v>107.24</v>
      </c>
      <c r="P178" s="3">
        <v>17.45</v>
      </c>
      <c r="Q178" s="3">
        <v>71.55</v>
      </c>
      <c r="R178" s="3">
        <v>0.51</v>
      </c>
      <c r="S178" s="3">
        <v>6.75</v>
      </c>
      <c r="T178" s="3">
        <v>1.32</v>
      </c>
      <c r="U178" s="3">
        <v>20.51</v>
      </c>
    </row>
    <row r="179" spans="1:21" x14ac:dyDescent="0.25">
      <c r="A179" s="3" t="s">
        <v>32</v>
      </c>
      <c r="B179" s="3" t="s">
        <v>33</v>
      </c>
      <c r="C179" s="3">
        <v>20</v>
      </c>
      <c r="D179" s="3">
        <v>1.6</v>
      </c>
      <c r="E179" s="3">
        <v>0.2</v>
      </c>
      <c r="F179" s="3">
        <v>9.8000000000000007</v>
      </c>
      <c r="G179" s="3">
        <v>47.5</v>
      </c>
      <c r="H179" s="3">
        <v>0.03</v>
      </c>
      <c r="I179" s="3">
        <v>0.01</v>
      </c>
      <c r="J179" s="3">
        <v>0</v>
      </c>
      <c r="K179" s="3">
        <v>0</v>
      </c>
      <c r="L179" s="3">
        <v>0</v>
      </c>
      <c r="M179" s="3">
        <v>88.6</v>
      </c>
      <c r="N179" s="3">
        <v>27.2</v>
      </c>
      <c r="O179" s="3">
        <v>4.5999999999999996</v>
      </c>
      <c r="P179" s="3">
        <v>6.8</v>
      </c>
      <c r="Q179" s="3">
        <v>17.8</v>
      </c>
      <c r="R179" s="3">
        <v>0.4</v>
      </c>
      <c r="S179" s="3">
        <v>0.64</v>
      </c>
      <c r="T179" s="3">
        <v>1.2</v>
      </c>
      <c r="U179" s="3">
        <v>2.9</v>
      </c>
    </row>
    <row r="180" spans="1:21" x14ac:dyDescent="0.25">
      <c r="A180" s="3"/>
      <c r="B180" s="2" t="s">
        <v>34</v>
      </c>
      <c r="C180" s="2">
        <f t="shared" ref="C180:U180" si="29">SUM(C177:C179)</f>
        <v>350</v>
      </c>
      <c r="D180" s="2">
        <f t="shared" si="29"/>
        <v>13.7</v>
      </c>
      <c r="E180" s="2">
        <f t="shared" si="29"/>
        <v>10.299999999999999</v>
      </c>
      <c r="F180" s="2">
        <f t="shared" si="29"/>
        <v>52.5</v>
      </c>
      <c r="G180" s="2">
        <f t="shared" si="29"/>
        <v>357.6</v>
      </c>
      <c r="H180" s="2">
        <f t="shared" si="29"/>
        <v>0.12000000000000001</v>
      </c>
      <c r="I180" s="2">
        <f t="shared" si="29"/>
        <v>0.16</v>
      </c>
      <c r="J180" s="2">
        <f t="shared" si="29"/>
        <v>50.33</v>
      </c>
      <c r="K180" s="2">
        <f t="shared" si="29"/>
        <v>0.23</v>
      </c>
      <c r="L180" s="2">
        <f t="shared" si="29"/>
        <v>0.44</v>
      </c>
      <c r="M180" s="2">
        <f t="shared" si="29"/>
        <v>406.42999999999995</v>
      </c>
      <c r="N180" s="2">
        <f t="shared" si="29"/>
        <v>215.37</v>
      </c>
      <c r="O180" s="2">
        <f t="shared" si="29"/>
        <v>299.38</v>
      </c>
      <c r="P180" s="2">
        <f t="shared" si="29"/>
        <v>37.299999999999997</v>
      </c>
      <c r="Q180" s="2">
        <f t="shared" si="29"/>
        <v>209.74</v>
      </c>
      <c r="R180" s="2">
        <f t="shared" si="29"/>
        <v>1.83</v>
      </c>
      <c r="S180" s="2">
        <f t="shared" si="29"/>
        <v>32.19</v>
      </c>
      <c r="T180" s="2">
        <f t="shared" si="29"/>
        <v>4.8600000000000003</v>
      </c>
      <c r="U180" s="2">
        <f t="shared" si="29"/>
        <v>35.85</v>
      </c>
    </row>
    <row r="181" spans="1:21" x14ac:dyDescent="0.25">
      <c r="A181" s="3"/>
      <c r="B181" s="2" t="s">
        <v>35</v>
      </c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</row>
    <row r="182" spans="1:21" x14ac:dyDescent="0.25">
      <c r="A182" s="3" t="s">
        <v>32</v>
      </c>
      <c r="B182" s="3" t="s">
        <v>62</v>
      </c>
      <c r="C182" s="3">
        <v>150</v>
      </c>
      <c r="D182" s="3">
        <v>0.75</v>
      </c>
      <c r="E182" s="3">
        <v>0.15</v>
      </c>
      <c r="F182" s="3">
        <v>15.145</v>
      </c>
      <c r="G182" s="3">
        <v>64.900000000000006</v>
      </c>
      <c r="H182" s="3">
        <v>1.0999999999999999E-2</v>
      </c>
      <c r="I182" s="3">
        <v>1.2E-2</v>
      </c>
      <c r="J182" s="3">
        <v>0</v>
      </c>
      <c r="K182" s="3">
        <v>0</v>
      </c>
      <c r="L182" s="3">
        <v>1.2</v>
      </c>
      <c r="M182" s="3">
        <v>6.84</v>
      </c>
      <c r="N182" s="3">
        <v>1479.4</v>
      </c>
      <c r="O182" s="3">
        <v>9.24</v>
      </c>
      <c r="P182" s="3">
        <v>5.22</v>
      </c>
      <c r="Q182" s="3">
        <v>9.1349999999999998</v>
      </c>
      <c r="R182" s="3">
        <v>1.827</v>
      </c>
      <c r="S182" s="3">
        <v>0</v>
      </c>
      <c r="T182" s="3">
        <v>0</v>
      </c>
      <c r="U182" s="3">
        <v>0</v>
      </c>
    </row>
    <row r="183" spans="1:21" x14ac:dyDescent="0.25">
      <c r="A183" s="3"/>
      <c r="B183" s="2" t="s">
        <v>37</v>
      </c>
      <c r="C183" s="2">
        <f>C182</f>
        <v>150</v>
      </c>
      <c r="D183" s="2">
        <f t="shared" ref="D183:U183" si="30">D182</f>
        <v>0.75</v>
      </c>
      <c r="E183" s="2">
        <f t="shared" si="30"/>
        <v>0.15</v>
      </c>
      <c r="F183" s="2">
        <f t="shared" si="30"/>
        <v>15.145</v>
      </c>
      <c r="G183" s="2">
        <f t="shared" si="30"/>
        <v>64.900000000000006</v>
      </c>
      <c r="H183" s="2">
        <f t="shared" si="30"/>
        <v>1.0999999999999999E-2</v>
      </c>
      <c r="I183" s="2">
        <f t="shared" si="30"/>
        <v>1.2E-2</v>
      </c>
      <c r="J183" s="2">
        <f t="shared" si="30"/>
        <v>0</v>
      </c>
      <c r="K183" s="2">
        <f t="shared" si="30"/>
        <v>0</v>
      </c>
      <c r="L183" s="2">
        <f t="shared" si="30"/>
        <v>1.2</v>
      </c>
      <c r="M183" s="2">
        <f t="shared" si="30"/>
        <v>6.84</v>
      </c>
      <c r="N183" s="2">
        <f t="shared" si="30"/>
        <v>1479.4</v>
      </c>
      <c r="O183" s="2">
        <f t="shared" si="30"/>
        <v>9.24</v>
      </c>
      <c r="P183" s="2">
        <f t="shared" si="30"/>
        <v>5.22</v>
      </c>
      <c r="Q183" s="2">
        <f t="shared" si="30"/>
        <v>9.1349999999999998</v>
      </c>
      <c r="R183" s="2">
        <f t="shared" si="30"/>
        <v>1.827</v>
      </c>
      <c r="S183" s="2">
        <f t="shared" si="30"/>
        <v>0</v>
      </c>
      <c r="T183" s="2">
        <f t="shared" si="30"/>
        <v>0</v>
      </c>
      <c r="U183" s="2">
        <f t="shared" si="30"/>
        <v>0</v>
      </c>
    </row>
    <row r="184" spans="1:21" x14ac:dyDescent="0.25">
      <c r="A184" s="3"/>
      <c r="B184" s="2" t="s">
        <v>38</v>
      </c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</row>
    <row r="185" spans="1:21" ht="30" x14ac:dyDescent="0.25">
      <c r="A185" s="3" t="s">
        <v>139</v>
      </c>
      <c r="B185" s="15" t="s">
        <v>140</v>
      </c>
      <c r="C185" s="3">
        <v>50</v>
      </c>
      <c r="D185" s="3">
        <v>0.67</v>
      </c>
      <c r="E185" s="3">
        <v>2.2400000000000002</v>
      </c>
      <c r="F185" s="3">
        <v>3.8</v>
      </c>
      <c r="G185" s="3">
        <v>38.1</v>
      </c>
      <c r="H185" s="3">
        <v>0.01</v>
      </c>
      <c r="I185" s="3">
        <v>0.02</v>
      </c>
      <c r="J185" s="3">
        <v>0.56999999999999995</v>
      </c>
      <c r="K185" s="3">
        <v>0</v>
      </c>
      <c r="L185" s="3">
        <v>2</v>
      </c>
      <c r="M185" s="3">
        <v>66</v>
      </c>
      <c r="N185" s="3">
        <v>114</v>
      </c>
      <c r="O185" s="3">
        <v>16</v>
      </c>
      <c r="P185" s="3">
        <v>9</v>
      </c>
      <c r="Q185" s="3">
        <v>18</v>
      </c>
      <c r="R185" s="3">
        <v>0.6</v>
      </c>
      <c r="S185" s="3">
        <v>10</v>
      </c>
      <c r="T185" s="3">
        <v>0.3</v>
      </c>
      <c r="U185" s="3">
        <v>9.5</v>
      </c>
    </row>
    <row r="186" spans="1:21" x14ac:dyDescent="0.25">
      <c r="A186" s="3" t="s">
        <v>95</v>
      </c>
      <c r="B186" s="3" t="s">
        <v>96</v>
      </c>
      <c r="C186" s="3">
        <v>200</v>
      </c>
      <c r="D186" s="3">
        <v>4.8</v>
      </c>
      <c r="E186" s="3">
        <v>5.8</v>
      </c>
      <c r="F186" s="3">
        <v>13.6</v>
      </c>
      <c r="G186" s="3">
        <v>125.5</v>
      </c>
      <c r="H186" s="3">
        <v>0.06</v>
      </c>
      <c r="I186" s="3">
        <v>0.05</v>
      </c>
      <c r="J186" s="3">
        <v>103.93</v>
      </c>
      <c r="K186" s="3">
        <v>0</v>
      </c>
      <c r="L186" s="3">
        <v>5.54</v>
      </c>
      <c r="M186" s="3">
        <v>196.79</v>
      </c>
      <c r="N186" s="3">
        <v>334.95</v>
      </c>
      <c r="O186" s="3">
        <v>21.08</v>
      </c>
      <c r="P186" s="3">
        <v>19.71</v>
      </c>
      <c r="Q186" s="3">
        <v>51.39</v>
      </c>
      <c r="R186" s="3">
        <v>0.71</v>
      </c>
      <c r="S186" s="3">
        <v>16.600000000000001</v>
      </c>
      <c r="T186" s="3">
        <v>0.75</v>
      </c>
      <c r="U186" s="3">
        <v>28.28</v>
      </c>
    </row>
    <row r="187" spans="1:21" x14ac:dyDescent="0.25">
      <c r="A187" s="3" t="s">
        <v>172</v>
      </c>
      <c r="B187" s="3" t="s">
        <v>173</v>
      </c>
      <c r="C187" s="8" t="s">
        <v>174</v>
      </c>
      <c r="D187" s="3">
        <v>15.7</v>
      </c>
      <c r="E187" s="3">
        <v>5.3</v>
      </c>
      <c r="F187" s="3">
        <v>13.1</v>
      </c>
      <c r="G187" s="3">
        <v>163</v>
      </c>
      <c r="H187" s="3">
        <v>0.1</v>
      </c>
      <c r="I187" s="3">
        <v>0.08</v>
      </c>
      <c r="J187" s="3">
        <v>194.76</v>
      </c>
      <c r="K187" s="3">
        <v>0</v>
      </c>
      <c r="L187" s="3">
        <v>8.44</v>
      </c>
      <c r="M187" s="3">
        <v>211.04</v>
      </c>
      <c r="N187" s="3">
        <v>553.91999999999996</v>
      </c>
      <c r="O187" s="3">
        <v>24.14</v>
      </c>
      <c r="P187" s="3">
        <v>70.010000000000005</v>
      </c>
      <c r="Q187" s="3">
        <v>144.38999999999999</v>
      </c>
      <c r="R187" s="3">
        <v>1.6</v>
      </c>
      <c r="S187" s="3">
        <v>32.229999999999997</v>
      </c>
      <c r="T187" s="3">
        <v>12.78</v>
      </c>
      <c r="U187" s="3">
        <v>117.27</v>
      </c>
    </row>
    <row r="188" spans="1:21" x14ac:dyDescent="0.25">
      <c r="A188" s="3" t="s">
        <v>40</v>
      </c>
      <c r="B188" s="3" t="s">
        <v>41</v>
      </c>
      <c r="C188" s="3">
        <v>150</v>
      </c>
      <c r="D188" s="3">
        <v>0.4</v>
      </c>
      <c r="E188" s="3">
        <v>0</v>
      </c>
      <c r="F188" s="3">
        <v>14.8</v>
      </c>
      <c r="G188" s="3">
        <v>60.7</v>
      </c>
      <c r="H188" s="3">
        <v>0</v>
      </c>
      <c r="I188" s="3">
        <v>0</v>
      </c>
      <c r="J188" s="3">
        <v>11.25</v>
      </c>
      <c r="K188" s="3">
        <v>0</v>
      </c>
      <c r="L188" s="3">
        <v>0.02</v>
      </c>
      <c r="M188" s="3">
        <v>0.04</v>
      </c>
      <c r="N188" s="3">
        <v>0.13</v>
      </c>
      <c r="O188" s="3">
        <v>81.06</v>
      </c>
      <c r="P188" s="3">
        <v>1.58</v>
      </c>
      <c r="Q188" s="3">
        <v>3.23</v>
      </c>
      <c r="R188" s="3">
        <v>0.06</v>
      </c>
      <c r="S188" s="3">
        <v>0</v>
      </c>
      <c r="T188" s="3">
        <v>0</v>
      </c>
      <c r="U188" s="3">
        <v>0</v>
      </c>
    </row>
    <row r="189" spans="1:21" x14ac:dyDescent="0.25">
      <c r="A189" s="3" t="s">
        <v>32</v>
      </c>
      <c r="B189" s="3" t="s">
        <v>42</v>
      </c>
      <c r="C189" s="3">
        <v>20</v>
      </c>
      <c r="D189" s="3">
        <v>1.5</v>
      </c>
      <c r="E189" s="3">
        <v>0.2</v>
      </c>
      <c r="F189" s="3">
        <v>9.8000000000000007</v>
      </c>
      <c r="G189" s="3">
        <v>46.9</v>
      </c>
      <c r="H189" s="3">
        <v>0.02</v>
      </c>
      <c r="I189" s="3">
        <v>0.01</v>
      </c>
      <c r="J189" s="3">
        <v>0</v>
      </c>
      <c r="K189" s="3">
        <v>0</v>
      </c>
      <c r="L189" s="3">
        <v>0</v>
      </c>
      <c r="M189" s="3">
        <v>99.8</v>
      </c>
      <c r="N189" s="3">
        <v>18.600000000000001</v>
      </c>
      <c r="O189" s="3">
        <v>4</v>
      </c>
      <c r="P189" s="3">
        <v>2.8</v>
      </c>
      <c r="Q189" s="3">
        <v>13</v>
      </c>
      <c r="R189" s="3">
        <v>0.22</v>
      </c>
      <c r="S189" s="3">
        <v>0.64</v>
      </c>
      <c r="T189" s="3">
        <v>1.2</v>
      </c>
      <c r="U189" s="3">
        <v>2.9</v>
      </c>
    </row>
    <row r="190" spans="1:21" x14ac:dyDescent="0.25">
      <c r="A190" s="3" t="s">
        <v>32</v>
      </c>
      <c r="B190" s="3" t="s">
        <v>43</v>
      </c>
      <c r="C190" s="3">
        <v>20</v>
      </c>
      <c r="D190" s="3">
        <v>1.3</v>
      </c>
      <c r="E190" s="3">
        <v>0.2</v>
      </c>
      <c r="F190" s="3">
        <v>6.7</v>
      </c>
      <c r="G190" s="3">
        <v>34.200000000000003</v>
      </c>
      <c r="H190" s="3">
        <v>0.04</v>
      </c>
      <c r="I190" s="3">
        <v>0.02</v>
      </c>
      <c r="J190" s="3">
        <v>0</v>
      </c>
      <c r="K190" s="3">
        <v>0</v>
      </c>
      <c r="L190" s="3">
        <v>0</v>
      </c>
      <c r="M190" s="3">
        <v>122</v>
      </c>
      <c r="N190" s="3">
        <v>49</v>
      </c>
      <c r="O190" s="3">
        <v>7</v>
      </c>
      <c r="P190" s="3">
        <v>9.4</v>
      </c>
      <c r="Q190" s="3">
        <v>31.6</v>
      </c>
      <c r="R190" s="3">
        <v>0.78</v>
      </c>
      <c r="S190" s="3">
        <v>0</v>
      </c>
      <c r="T190" s="3">
        <v>6.18</v>
      </c>
      <c r="U190" s="3">
        <v>0</v>
      </c>
    </row>
    <row r="191" spans="1:21" x14ac:dyDescent="0.25">
      <c r="A191" s="3"/>
      <c r="B191" s="2" t="s">
        <v>44</v>
      </c>
      <c r="C191" s="2">
        <v>590</v>
      </c>
      <c r="D191" s="2">
        <f t="shared" ref="D191:U191" si="31">SUM(D185:D190)</f>
        <v>24.369999999999997</v>
      </c>
      <c r="E191" s="2">
        <f t="shared" si="31"/>
        <v>13.739999999999998</v>
      </c>
      <c r="F191" s="2">
        <f t="shared" si="31"/>
        <v>61.8</v>
      </c>
      <c r="G191" s="2">
        <f t="shared" si="31"/>
        <v>468.4</v>
      </c>
      <c r="H191" s="2">
        <f t="shared" si="31"/>
        <v>0.22999999999999998</v>
      </c>
      <c r="I191" s="2">
        <f t="shared" si="31"/>
        <v>0.18000000000000002</v>
      </c>
      <c r="J191" s="2">
        <f t="shared" si="31"/>
        <v>310.51</v>
      </c>
      <c r="K191" s="2">
        <f t="shared" si="31"/>
        <v>0</v>
      </c>
      <c r="L191" s="2">
        <f t="shared" si="31"/>
        <v>16</v>
      </c>
      <c r="M191" s="2">
        <f t="shared" si="31"/>
        <v>695.67</v>
      </c>
      <c r="N191" s="2">
        <f t="shared" si="31"/>
        <v>1070.5999999999999</v>
      </c>
      <c r="O191" s="2">
        <f t="shared" si="31"/>
        <v>153.28</v>
      </c>
      <c r="P191" s="2">
        <f t="shared" si="31"/>
        <v>112.5</v>
      </c>
      <c r="Q191" s="2">
        <f t="shared" si="31"/>
        <v>261.60999999999996</v>
      </c>
      <c r="R191" s="2">
        <f t="shared" si="31"/>
        <v>3.9700000000000006</v>
      </c>
      <c r="S191" s="2">
        <f t="shared" si="31"/>
        <v>59.47</v>
      </c>
      <c r="T191" s="2">
        <f t="shared" si="31"/>
        <v>21.21</v>
      </c>
      <c r="U191" s="2">
        <f t="shared" si="31"/>
        <v>157.95000000000002</v>
      </c>
    </row>
    <row r="192" spans="1:21" x14ac:dyDescent="0.25">
      <c r="A192" s="3"/>
      <c r="B192" s="2" t="s">
        <v>45</v>
      </c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 ht="14.25" customHeight="1" x14ac:dyDescent="0.25">
      <c r="A193" s="3" t="s">
        <v>81</v>
      </c>
      <c r="B193" s="3" t="s">
        <v>82</v>
      </c>
      <c r="C193" s="3">
        <v>150</v>
      </c>
      <c r="D193" s="3">
        <v>0.1</v>
      </c>
      <c r="E193" s="3">
        <v>0</v>
      </c>
      <c r="F193" s="3">
        <v>4.8</v>
      </c>
      <c r="G193" s="3">
        <v>19.600000000000001</v>
      </c>
      <c r="H193" s="3">
        <v>0</v>
      </c>
      <c r="I193" s="3">
        <v>0</v>
      </c>
      <c r="J193" s="3">
        <v>0.11</v>
      </c>
      <c r="K193" s="3">
        <v>0</v>
      </c>
      <c r="L193" s="3">
        <v>0.02</v>
      </c>
      <c r="M193" s="3">
        <v>0.27</v>
      </c>
      <c r="N193" s="3">
        <v>7.85</v>
      </c>
      <c r="O193" s="3">
        <v>47.93</v>
      </c>
      <c r="P193" s="3">
        <v>1.44</v>
      </c>
      <c r="Q193" s="3">
        <v>2.69</v>
      </c>
      <c r="R193" s="3">
        <v>0.28000000000000003</v>
      </c>
      <c r="S193" s="3">
        <v>0</v>
      </c>
      <c r="T193" s="3">
        <v>0</v>
      </c>
      <c r="U193" s="3">
        <v>0</v>
      </c>
    </row>
    <row r="194" spans="1:21" x14ac:dyDescent="0.25">
      <c r="A194" s="3" t="s">
        <v>60</v>
      </c>
      <c r="B194" s="3" t="s">
        <v>61</v>
      </c>
      <c r="C194" s="3">
        <v>50</v>
      </c>
      <c r="D194" s="3">
        <v>3.9</v>
      </c>
      <c r="E194" s="3">
        <v>3.4</v>
      </c>
      <c r="F194" s="3">
        <v>25.4</v>
      </c>
      <c r="G194" s="3">
        <v>147.4</v>
      </c>
      <c r="H194" s="3">
        <v>0.05</v>
      </c>
      <c r="I194" s="3">
        <v>0.03</v>
      </c>
      <c r="J194" s="3">
        <v>15.93</v>
      </c>
      <c r="K194" s="3">
        <v>0.12</v>
      </c>
      <c r="L194" s="3">
        <v>0</v>
      </c>
      <c r="M194" s="3">
        <v>200.57</v>
      </c>
      <c r="N194" s="3">
        <v>42.12</v>
      </c>
      <c r="O194" s="3">
        <v>14.69</v>
      </c>
      <c r="P194" s="3">
        <v>5.43</v>
      </c>
      <c r="Q194" s="3">
        <v>34.11</v>
      </c>
      <c r="R194" s="3">
        <v>0.47</v>
      </c>
      <c r="S194" s="3">
        <v>27.8</v>
      </c>
      <c r="T194" s="3">
        <v>2.63</v>
      </c>
      <c r="U194" s="3">
        <v>9.19</v>
      </c>
    </row>
    <row r="195" spans="1:21" x14ac:dyDescent="0.25">
      <c r="A195" s="3"/>
      <c r="B195" s="2" t="s">
        <v>47</v>
      </c>
      <c r="C195" s="2">
        <f t="shared" ref="C195:U195" si="32">SUM(C193:C194)</f>
        <v>200</v>
      </c>
      <c r="D195" s="2">
        <f t="shared" si="32"/>
        <v>4</v>
      </c>
      <c r="E195" s="2">
        <f t="shared" si="32"/>
        <v>3.4</v>
      </c>
      <c r="F195" s="2">
        <f t="shared" si="32"/>
        <v>30.2</v>
      </c>
      <c r="G195" s="2">
        <f t="shared" si="32"/>
        <v>167</v>
      </c>
      <c r="H195" s="2">
        <f t="shared" si="32"/>
        <v>0.05</v>
      </c>
      <c r="I195" s="2">
        <f t="shared" si="32"/>
        <v>0.03</v>
      </c>
      <c r="J195" s="2">
        <f t="shared" si="32"/>
        <v>16.04</v>
      </c>
      <c r="K195" s="2">
        <f t="shared" si="32"/>
        <v>0.12</v>
      </c>
      <c r="L195" s="2">
        <f t="shared" si="32"/>
        <v>0.02</v>
      </c>
      <c r="M195" s="2">
        <f t="shared" si="32"/>
        <v>200.84</v>
      </c>
      <c r="N195" s="2">
        <f t="shared" si="32"/>
        <v>49.97</v>
      </c>
      <c r="O195" s="2">
        <f t="shared" si="32"/>
        <v>62.62</v>
      </c>
      <c r="P195" s="2">
        <f t="shared" si="32"/>
        <v>6.8699999999999992</v>
      </c>
      <c r="Q195" s="2">
        <f t="shared" si="32"/>
        <v>36.799999999999997</v>
      </c>
      <c r="R195" s="2">
        <f t="shared" si="32"/>
        <v>0.75</v>
      </c>
      <c r="S195" s="2">
        <f t="shared" si="32"/>
        <v>27.8</v>
      </c>
      <c r="T195" s="2">
        <f t="shared" si="32"/>
        <v>2.63</v>
      </c>
      <c r="U195" s="2">
        <f t="shared" si="32"/>
        <v>9.19</v>
      </c>
    </row>
    <row r="196" spans="1:21" x14ac:dyDescent="0.25">
      <c r="A196" s="3"/>
      <c r="B196" s="5" t="s">
        <v>48</v>
      </c>
      <c r="C196" s="5">
        <f t="shared" ref="C196:U196" si="33">C180+C183+C191+C195</f>
        <v>1290</v>
      </c>
      <c r="D196" s="5">
        <f t="shared" si="33"/>
        <v>42.819999999999993</v>
      </c>
      <c r="E196" s="5">
        <f t="shared" si="33"/>
        <v>27.589999999999996</v>
      </c>
      <c r="F196" s="5">
        <f t="shared" si="33"/>
        <v>159.64499999999998</v>
      </c>
      <c r="G196" s="5">
        <f t="shared" si="33"/>
        <v>1057.9000000000001</v>
      </c>
      <c r="H196" s="5">
        <f t="shared" si="33"/>
        <v>0.41099999999999998</v>
      </c>
      <c r="I196" s="5">
        <f t="shared" si="33"/>
        <v>0.38200000000000001</v>
      </c>
      <c r="J196" s="5">
        <f t="shared" si="33"/>
        <v>376.88</v>
      </c>
      <c r="K196" s="5">
        <f t="shared" si="33"/>
        <v>0.35</v>
      </c>
      <c r="L196" s="5">
        <f t="shared" si="33"/>
        <v>17.66</v>
      </c>
      <c r="M196" s="5">
        <f t="shared" si="33"/>
        <v>1309.7799999999997</v>
      </c>
      <c r="N196" s="5">
        <f t="shared" si="33"/>
        <v>2815.3399999999997</v>
      </c>
      <c r="O196" s="5">
        <f t="shared" si="33"/>
        <v>524.52</v>
      </c>
      <c r="P196" s="5">
        <f t="shared" si="33"/>
        <v>161.88999999999999</v>
      </c>
      <c r="Q196" s="5">
        <f t="shared" si="33"/>
        <v>517.28499999999997</v>
      </c>
      <c r="R196" s="5">
        <f t="shared" si="33"/>
        <v>8.3770000000000007</v>
      </c>
      <c r="S196" s="5">
        <f t="shared" si="33"/>
        <v>119.46</v>
      </c>
      <c r="T196" s="5">
        <f t="shared" si="33"/>
        <v>28.7</v>
      </c>
      <c r="U196" s="5">
        <f t="shared" si="33"/>
        <v>202.99</v>
      </c>
    </row>
    <row r="198" spans="1:21" ht="15.75" x14ac:dyDescent="0.25">
      <c r="A198" s="27" t="s">
        <v>150</v>
      </c>
      <c r="B198" s="27"/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  <c r="N198" s="27"/>
      <c r="O198" s="27"/>
      <c r="P198" s="27"/>
      <c r="Q198" s="27"/>
      <c r="R198" s="27"/>
      <c r="S198" s="27"/>
      <c r="T198" s="27"/>
      <c r="U198" s="27"/>
    </row>
    <row r="199" spans="1:21" x14ac:dyDescent="0.25">
      <c r="A199" s="7" t="s">
        <v>0</v>
      </c>
      <c r="B199" s="7" t="s">
        <v>1</v>
      </c>
      <c r="C199" s="7" t="s">
        <v>2</v>
      </c>
      <c r="D199" s="7" t="s">
        <v>3</v>
      </c>
      <c r="E199" s="7" t="s">
        <v>4</v>
      </c>
      <c r="F199" s="7" t="s">
        <v>5</v>
      </c>
      <c r="G199" s="7" t="s">
        <v>6</v>
      </c>
      <c r="H199" s="7" t="s">
        <v>7</v>
      </c>
      <c r="I199" s="7" t="s">
        <v>8</v>
      </c>
      <c r="J199" s="7" t="s">
        <v>9</v>
      </c>
      <c r="K199" s="7" t="s">
        <v>10</v>
      </c>
      <c r="L199" s="7" t="s">
        <v>11</v>
      </c>
      <c r="M199" s="7" t="s">
        <v>12</v>
      </c>
      <c r="N199" s="7" t="s">
        <v>13</v>
      </c>
      <c r="O199" s="7" t="s">
        <v>14</v>
      </c>
      <c r="P199" s="7" t="s">
        <v>15</v>
      </c>
      <c r="Q199" s="7" t="s">
        <v>16</v>
      </c>
      <c r="R199" s="7" t="s">
        <v>17</v>
      </c>
      <c r="S199" s="7" t="s">
        <v>18</v>
      </c>
      <c r="T199" s="7" t="s">
        <v>19</v>
      </c>
      <c r="U199" s="7" t="s">
        <v>20</v>
      </c>
    </row>
    <row r="200" spans="1:21" x14ac:dyDescent="0.25">
      <c r="A200" s="7"/>
      <c r="B200" s="7"/>
      <c r="C200" s="7" t="s">
        <v>21</v>
      </c>
      <c r="D200" s="7" t="s">
        <v>21</v>
      </c>
      <c r="E200" s="7" t="s">
        <v>21</v>
      </c>
      <c r="F200" s="7" t="s">
        <v>21</v>
      </c>
      <c r="G200" s="7" t="s">
        <v>22</v>
      </c>
      <c r="H200" s="7" t="s">
        <v>23</v>
      </c>
      <c r="I200" s="7" t="s">
        <v>23</v>
      </c>
      <c r="J200" s="7" t="s">
        <v>24</v>
      </c>
      <c r="K200" s="7" t="s">
        <v>25</v>
      </c>
      <c r="L200" s="7" t="s">
        <v>23</v>
      </c>
      <c r="M200" s="7" t="s">
        <v>23</v>
      </c>
      <c r="N200" s="7" t="s">
        <v>23</v>
      </c>
      <c r="O200" s="7" t="s">
        <v>23</v>
      </c>
      <c r="P200" s="7" t="s">
        <v>23</v>
      </c>
      <c r="Q200" s="7" t="s">
        <v>23</v>
      </c>
      <c r="R200" s="7" t="s">
        <v>23</v>
      </c>
      <c r="S200" s="7" t="s">
        <v>25</v>
      </c>
      <c r="T200" s="7" t="s">
        <v>25</v>
      </c>
      <c r="U200" s="7" t="s">
        <v>25</v>
      </c>
    </row>
    <row r="201" spans="1:21" x14ac:dyDescent="0.25">
      <c r="A201" s="3"/>
      <c r="B201" s="4" t="s">
        <v>97</v>
      </c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</row>
    <row r="202" spans="1:21" ht="18" customHeight="1" x14ac:dyDescent="0.25">
      <c r="A202" s="3"/>
      <c r="B202" s="2" t="s">
        <v>27</v>
      </c>
      <c r="C202" s="6" t="s">
        <v>138</v>
      </c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</row>
    <row r="203" spans="1:21" x14ac:dyDescent="0.25">
      <c r="A203" s="8" t="s">
        <v>161</v>
      </c>
      <c r="B203" s="8" t="s">
        <v>162</v>
      </c>
      <c r="C203" s="8">
        <v>150</v>
      </c>
      <c r="D203" s="3">
        <v>29.66</v>
      </c>
      <c r="E203" s="23">
        <v>12.58</v>
      </c>
      <c r="F203" s="3">
        <v>21.65</v>
      </c>
      <c r="G203" s="3">
        <v>301.2</v>
      </c>
      <c r="H203" s="3">
        <v>0.06</v>
      </c>
      <c r="I203" s="3">
        <v>0.3</v>
      </c>
      <c r="J203" s="3">
        <v>51.11</v>
      </c>
      <c r="K203" s="3">
        <v>0.16</v>
      </c>
      <c r="L203" s="3">
        <v>0</v>
      </c>
      <c r="M203" s="3">
        <v>181</v>
      </c>
      <c r="N203" s="3">
        <v>159</v>
      </c>
      <c r="O203" s="3">
        <v>223</v>
      </c>
      <c r="P203" s="3">
        <v>32</v>
      </c>
      <c r="Q203" s="3">
        <v>291</v>
      </c>
      <c r="R203" s="3">
        <v>0.8</v>
      </c>
      <c r="S203" s="3">
        <v>28.82</v>
      </c>
      <c r="T203" s="3">
        <v>39</v>
      </c>
      <c r="U203" s="3">
        <v>49.63</v>
      </c>
    </row>
    <row r="204" spans="1:21" x14ac:dyDescent="0.25">
      <c r="A204" s="8" t="s">
        <v>32</v>
      </c>
      <c r="B204" s="8" t="s">
        <v>163</v>
      </c>
      <c r="C204" s="22">
        <v>20</v>
      </c>
      <c r="D204" s="3">
        <v>1.44</v>
      </c>
      <c r="E204" s="3">
        <v>1.7</v>
      </c>
      <c r="F204" s="3">
        <v>11.1</v>
      </c>
      <c r="G204" s="3">
        <v>65.5</v>
      </c>
      <c r="H204" s="3">
        <v>0.01</v>
      </c>
      <c r="I204" s="3">
        <v>0.06</v>
      </c>
      <c r="J204" s="3">
        <v>5.64</v>
      </c>
      <c r="K204" s="3">
        <v>0</v>
      </c>
      <c r="L204" s="3">
        <v>0</v>
      </c>
      <c r="M204" s="3">
        <v>20</v>
      </c>
      <c r="N204" s="3">
        <v>61</v>
      </c>
      <c r="O204" s="3">
        <v>54</v>
      </c>
      <c r="P204" s="3">
        <v>6</v>
      </c>
      <c r="Q204" s="3">
        <v>38</v>
      </c>
      <c r="R204" s="3">
        <v>0</v>
      </c>
      <c r="S204" s="3">
        <v>1.4</v>
      </c>
      <c r="T204" s="3">
        <v>0.5</v>
      </c>
      <c r="U204" s="3">
        <v>7</v>
      </c>
    </row>
    <row r="205" spans="1:21" x14ac:dyDescent="0.25">
      <c r="A205" s="3" t="s">
        <v>30</v>
      </c>
      <c r="B205" s="3" t="s">
        <v>31</v>
      </c>
      <c r="C205" s="3">
        <v>150</v>
      </c>
      <c r="D205" s="3">
        <v>1.1000000000000001</v>
      </c>
      <c r="E205" s="3">
        <v>0.8</v>
      </c>
      <c r="F205" s="3">
        <v>6.4</v>
      </c>
      <c r="G205" s="3">
        <v>37.700000000000003</v>
      </c>
      <c r="H205" s="3">
        <v>0.01</v>
      </c>
      <c r="I205" s="3">
        <v>0.05</v>
      </c>
      <c r="J205" s="3">
        <v>5.0599999999999996</v>
      </c>
      <c r="K205" s="3">
        <v>0</v>
      </c>
      <c r="L205" s="3">
        <v>0.21</v>
      </c>
      <c r="M205" s="3">
        <v>14.52</v>
      </c>
      <c r="N205" s="3">
        <v>53.29</v>
      </c>
      <c r="O205" s="3">
        <v>75.98</v>
      </c>
      <c r="P205" s="3">
        <v>6</v>
      </c>
      <c r="Q205" s="3">
        <v>32.049999999999997</v>
      </c>
      <c r="R205" s="3">
        <v>0.31</v>
      </c>
      <c r="S205" s="3">
        <v>3.38</v>
      </c>
      <c r="T205" s="3">
        <v>0.66</v>
      </c>
      <c r="U205" s="3">
        <v>7.5</v>
      </c>
    </row>
    <row r="206" spans="1:21" x14ac:dyDescent="0.25">
      <c r="A206" s="3" t="s">
        <v>32</v>
      </c>
      <c r="B206" s="3" t="s">
        <v>33</v>
      </c>
      <c r="C206" s="3">
        <v>20</v>
      </c>
      <c r="D206" s="3">
        <v>1.6</v>
      </c>
      <c r="E206" s="3">
        <v>0.2</v>
      </c>
      <c r="F206" s="3">
        <v>9.8000000000000007</v>
      </c>
      <c r="G206" s="3">
        <v>47.5</v>
      </c>
      <c r="H206" s="3">
        <v>0.03</v>
      </c>
      <c r="I206" s="3">
        <v>0.01</v>
      </c>
      <c r="J206" s="3">
        <v>0</v>
      </c>
      <c r="K206" s="3">
        <v>0</v>
      </c>
      <c r="L206" s="3">
        <v>0</v>
      </c>
      <c r="M206" s="3">
        <v>88.6</v>
      </c>
      <c r="N206" s="3">
        <v>27.2</v>
      </c>
      <c r="O206" s="3">
        <v>4.5999999999999996</v>
      </c>
      <c r="P206" s="3">
        <v>6.8</v>
      </c>
      <c r="Q206" s="3">
        <v>17.8</v>
      </c>
      <c r="R206" s="3">
        <v>0.4</v>
      </c>
      <c r="S206" s="3">
        <v>0.64</v>
      </c>
      <c r="T206" s="3">
        <v>1.2</v>
      </c>
      <c r="U206" s="3">
        <v>2.9</v>
      </c>
    </row>
    <row r="207" spans="1:21" x14ac:dyDescent="0.25">
      <c r="A207" s="3"/>
      <c r="B207" s="2" t="s">
        <v>34</v>
      </c>
      <c r="C207" s="2">
        <f t="shared" ref="C207:U207" si="34">SUM(C203:C206)</f>
        <v>340</v>
      </c>
      <c r="D207" s="2">
        <f t="shared" si="34"/>
        <v>33.800000000000004</v>
      </c>
      <c r="E207" s="2">
        <f t="shared" si="34"/>
        <v>15.28</v>
      </c>
      <c r="F207" s="2">
        <f t="shared" si="34"/>
        <v>48.95</v>
      </c>
      <c r="G207" s="2">
        <f t="shared" si="34"/>
        <v>451.9</v>
      </c>
      <c r="H207" s="2">
        <f t="shared" si="34"/>
        <v>0.10999999999999999</v>
      </c>
      <c r="I207" s="2">
        <f t="shared" si="34"/>
        <v>0.42</v>
      </c>
      <c r="J207" s="2">
        <f t="shared" si="34"/>
        <v>61.81</v>
      </c>
      <c r="K207" s="2">
        <f t="shared" si="34"/>
        <v>0.16</v>
      </c>
      <c r="L207" s="2">
        <f t="shared" si="34"/>
        <v>0.21</v>
      </c>
      <c r="M207" s="2">
        <f t="shared" si="34"/>
        <v>304.12</v>
      </c>
      <c r="N207" s="2">
        <f t="shared" si="34"/>
        <v>300.49</v>
      </c>
      <c r="O207" s="2">
        <f t="shared" si="34"/>
        <v>357.58000000000004</v>
      </c>
      <c r="P207" s="2">
        <f t="shared" si="34"/>
        <v>50.8</v>
      </c>
      <c r="Q207" s="2">
        <f t="shared" si="34"/>
        <v>378.85</v>
      </c>
      <c r="R207" s="2">
        <f t="shared" si="34"/>
        <v>1.5100000000000002</v>
      </c>
      <c r="S207" s="2">
        <f t="shared" si="34"/>
        <v>34.24</v>
      </c>
      <c r="T207" s="2">
        <f t="shared" si="34"/>
        <v>41.36</v>
      </c>
      <c r="U207" s="2">
        <f t="shared" si="34"/>
        <v>67.03</v>
      </c>
    </row>
    <row r="208" spans="1:21" x14ac:dyDescent="0.25">
      <c r="A208" s="3"/>
      <c r="B208" s="2" t="s">
        <v>35</v>
      </c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</row>
    <row r="209" spans="1:21" x14ac:dyDescent="0.25">
      <c r="A209" s="3" t="s">
        <v>32</v>
      </c>
      <c r="B209" s="3" t="s">
        <v>36</v>
      </c>
      <c r="C209" s="3">
        <v>150</v>
      </c>
      <c r="D209" s="3">
        <v>4.3499999999999996</v>
      </c>
      <c r="E209" s="3">
        <v>3.75</v>
      </c>
      <c r="F209" s="3">
        <v>7.2</v>
      </c>
      <c r="G209" s="3">
        <v>79.900000000000006</v>
      </c>
      <c r="H209" s="3">
        <v>7.5999999999999998E-2</v>
      </c>
      <c r="I209" s="3">
        <v>0.18</v>
      </c>
      <c r="J209" s="3">
        <v>19.8</v>
      </c>
      <c r="K209" s="3">
        <v>0</v>
      </c>
      <c r="L209" s="3">
        <v>0.78</v>
      </c>
      <c r="M209" s="3">
        <v>57</v>
      </c>
      <c r="N209" s="3">
        <v>181.77</v>
      </c>
      <c r="O209" s="3">
        <v>158.4</v>
      </c>
      <c r="P209" s="3">
        <v>18.27</v>
      </c>
      <c r="Q209" s="3">
        <v>117.45</v>
      </c>
      <c r="R209" s="3">
        <v>0.13100000000000001</v>
      </c>
      <c r="S209" s="3">
        <v>13.5</v>
      </c>
      <c r="T209" s="3">
        <v>2.64</v>
      </c>
      <c r="U209" s="3">
        <v>30</v>
      </c>
    </row>
    <row r="210" spans="1:21" x14ac:dyDescent="0.25">
      <c r="A210" s="3"/>
      <c r="B210" s="2" t="s">
        <v>37</v>
      </c>
      <c r="C210" s="2">
        <f>C209</f>
        <v>150</v>
      </c>
      <c r="D210" s="2">
        <f t="shared" ref="D210:U210" si="35">D209</f>
        <v>4.3499999999999996</v>
      </c>
      <c r="E210" s="2">
        <f t="shared" si="35"/>
        <v>3.75</v>
      </c>
      <c r="F210" s="2">
        <f t="shared" si="35"/>
        <v>7.2</v>
      </c>
      <c r="G210" s="2">
        <f t="shared" si="35"/>
        <v>79.900000000000006</v>
      </c>
      <c r="H210" s="2">
        <f t="shared" si="35"/>
        <v>7.5999999999999998E-2</v>
      </c>
      <c r="I210" s="2">
        <f t="shared" si="35"/>
        <v>0.18</v>
      </c>
      <c r="J210" s="2">
        <f t="shared" si="35"/>
        <v>19.8</v>
      </c>
      <c r="K210" s="2">
        <f t="shared" si="35"/>
        <v>0</v>
      </c>
      <c r="L210" s="2">
        <f t="shared" si="35"/>
        <v>0.78</v>
      </c>
      <c r="M210" s="2">
        <f t="shared" si="35"/>
        <v>57</v>
      </c>
      <c r="N210" s="2">
        <f t="shared" si="35"/>
        <v>181.77</v>
      </c>
      <c r="O210" s="2">
        <f t="shared" si="35"/>
        <v>158.4</v>
      </c>
      <c r="P210" s="2">
        <f t="shared" si="35"/>
        <v>18.27</v>
      </c>
      <c r="Q210" s="2">
        <f t="shared" si="35"/>
        <v>117.45</v>
      </c>
      <c r="R210" s="2">
        <f t="shared" si="35"/>
        <v>0.13100000000000001</v>
      </c>
      <c r="S210" s="2">
        <f t="shared" si="35"/>
        <v>13.5</v>
      </c>
      <c r="T210" s="2">
        <f t="shared" si="35"/>
        <v>2.64</v>
      </c>
      <c r="U210" s="2">
        <f t="shared" si="35"/>
        <v>30</v>
      </c>
    </row>
    <row r="211" spans="1:21" x14ac:dyDescent="0.25">
      <c r="A211" s="3"/>
      <c r="B211" s="2" t="s">
        <v>38</v>
      </c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</row>
    <row r="212" spans="1:21" x14ac:dyDescent="0.25">
      <c r="A212" s="3" t="s">
        <v>106</v>
      </c>
      <c r="B212" s="3" t="s">
        <v>107</v>
      </c>
      <c r="C212" s="3">
        <v>50</v>
      </c>
      <c r="D212" s="3">
        <v>0.59</v>
      </c>
      <c r="E212" s="3">
        <v>4.47</v>
      </c>
      <c r="F212" s="3">
        <v>3.33</v>
      </c>
      <c r="G212" s="3">
        <v>56</v>
      </c>
      <c r="H212" s="3">
        <v>0.01</v>
      </c>
      <c r="I212" s="3">
        <v>0.01</v>
      </c>
      <c r="J212" s="3">
        <v>60.74</v>
      </c>
      <c r="K212" s="3">
        <v>0</v>
      </c>
      <c r="L212" s="3">
        <v>1</v>
      </c>
      <c r="M212" s="3">
        <v>168</v>
      </c>
      <c r="N212" s="3">
        <v>107</v>
      </c>
      <c r="O212" s="3">
        <v>9</v>
      </c>
      <c r="P212" s="3">
        <v>8</v>
      </c>
      <c r="Q212" s="3">
        <v>18</v>
      </c>
      <c r="R212" s="3">
        <v>0.4</v>
      </c>
      <c r="S212" s="3">
        <v>6.56</v>
      </c>
      <c r="T212" s="3">
        <v>0</v>
      </c>
      <c r="U212" s="3">
        <v>9.8800000000000008</v>
      </c>
    </row>
    <row r="213" spans="1:21" x14ac:dyDescent="0.25">
      <c r="A213" s="3" t="s">
        <v>99</v>
      </c>
      <c r="B213" s="3" t="s">
        <v>100</v>
      </c>
      <c r="C213" s="3">
        <v>200</v>
      </c>
      <c r="D213" s="3">
        <v>4.5999999999999996</v>
      </c>
      <c r="E213" s="3">
        <v>3.3</v>
      </c>
      <c r="F213" s="3">
        <v>11.4</v>
      </c>
      <c r="G213" s="3">
        <v>93.6</v>
      </c>
      <c r="H213" s="3">
        <v>0.05</v>
      </c>
      <c r="I213" s="3">
        <v>0.04</v>
      </c>
      <c r="J213" s="3">
        <v>101.43</v>
      </c>
      <c r="K213" s="3">
        <v>0.05</v>
      </c>
      <c r="L213" s="3">
        <v>3.69</v>
      </c>
      <c r="M213" s="3">
        <v>58.01</v>
      </c>
      <c r="N213" s="3">
        <v>222.12</v>
      </c>
      <c r="O213" s="3">
        <v>13.28</v>
      </c>
      <c r="P213" s="3">
        <v>12.74</v>
      </c>
      <c r="Q213" s="3">
        <v>35.97</v>
      </c>
      <c r="R213" s="3">
        <v>0.54</v>
      </c>
      <c r="S213" s="3">
        <v>10.28</v>
      </c>
      <c r="T213" s="3">
        <v>0.94</v>
      </c>
      <c r="U213" s="3">
        <v>21.22</v>
      </c>
    </row>
    <row r="214" spans="1:21" x14ac:dyDescent="0.25">
      <c r="A214" s="8" t="s">
        <v>134</v>
      </c>
      <c r="B214" s="8" t="s">
        <v>135</v>
      </c>
      <c r="C214" s="8" t="s">
        <v>136</v>
      </c>
      <c r="D214" s="3">
        <v>11.5</v>
      </c>
      <c r="E214" s="3">
        <v>11.1</v>
      </c>
      <c r="F214" s="3">
        <v>29</v>
      </c>
      <c r="G214" s="3">
        <v>261.60000000000002</v>
      </c>
      <c r="H214" s="3">
        <v>0.05</v>
      </c>
      <c r="I214" s="3">
        <v>0.09</v>
      </c>
      <c r="J214" s="3">
        <v>196.2</v>
      </c>
      <c r="K214" s="3">
        <v>0.08</v>
      </c>
      <c r="L214" s="3">
        <v>0.59</v>
      </c>
      <c r="M214" s="3">
        <v>207.54</v>
      </c>
      <c r="N214" s="3">
        <v>202.26</v>
      </c>
      <c r="O214" s="3">
        <v>87.76</v>
      </c>
      <c r="P214" s="3">
        <v>33</v>
      </c>
      <c r="Q214" s="3">
        <v>145.5</v>
      </c>
      <c r="R214" s="3">
        <v>1.66</v>
      </c>
      <c r="S214" s="3">
        <v>29.04</v>
      </c>
      <c r="T214" s="3">
        <v>5.52</v>
      </c>
      <c r="U214" s="3">
        <v>61.67</v>
      </c>
    </row>
    <row r="215" spans="1:21" x14ac:dyDescent="0.25">
      <c r="A215" s="3" t="s">
        <v>58</v>
      </c>
      <c r="B215" s="3" t="s">
        <v>59</v>
      </c>
      <c r="C215" s="3">
        <v>150</v>
      </c>
      <c r="D215" s="3">
        <v>0.1</v>
      </c>
      <c r="E215" s="3">
        <v>0</v>
      </c>
      <c r="F215" s="3">
        <v>6</v>
      </c>
      <c r="G215" s="3">
        <v>24.8</v>
      </c>
      <c r="H215" s="3">
        <v>0</v>
      </c>
      <c r="I215" s="3">
        <v>0</v>
      </c>
      <c r="J215" s="3">
        <v>0.79</v>
      </c>
      <c r="K215" s="3">
        <v>0</v>
      </c>
      <c r="L215" s="3">
        <v>3.96</v>
      </c>
      <c r="M215" s="3">
        <v>1.67</v>
      </c>
      <c r="N215" s="3">
        <v>27.11</v>
      </c>
      <c r="O215" s="3">
        <v>55.85</v>
      </c>
      <c r="P215" s="3">
        <v>1.87</v>
      </c>
      <c r="Q215" s="3">
        <v>3.3</v>
      </c>
      <c r="R215" s="3">
        <v>0.06</v>
      </c>
      <c r="S215" s="3">
        <v>0.33</v>
      </c>
      <c r="T215" s="3">
        <v>7.0000000000000007E-2</v>
      </c>
      <c r="U215" s="3">
        <v>2.81</v>
      </c>
    </row>
    <row r="216" spans="1:21" x14ac:dyDescent="0.25">
      <c r="A216" s="3" t="s">
        <v>32</v>
      </c>
      <c r="B216" s="3" t="s">
        <v>42</v>
      </c>
      <c r="C216" s="3">
        <v>20</v>
      </c>
      <c r="D216" s="3">
        <v>1.5</v>
      </c>
      <c r="E216" s="3">
        <v>0.2</v>
      </c>
      <c r="F216" s="3">
        <v>9.8000000000000007</v>
      </c>
      <c r="G216" s="3">
        <v>46.9</v>
      </c>
      <c r="H216" s="3">
        <v>0.02</v>
      </c>
      <c r="I216" s="3">
        <v>0.01</v>
      </c>
      <c r="J216" s="3">
        <v>0</v>
      </c>
      <c r="K216" s="3">
        <v>0</v>
      </c>
      <c r="L216" s="3">
        <v>0</v>
      </c>
      <c r="M216" s="3">
        <v>99.8</v>
      </c>
      <c r="N216" s="3">
        <v>18.600000000000001</v>
      </c>
      <c r="O216" s="3">
        <v>4</v>
      </c>
      <c r="P216" s="3">
        <v>2.8</v>
      </c>
      <c r="Q216" s="3">
        <v>13</v>
      </c>
      <c r="R216" s="3">
        <v>0.22</v>
      </c>
      <c r="S216" s="3">
        <v>0.64</v>
      </c>
      <c r="T216" s="3">
        <v>1.2</v>
      </c>
      <c r="U216" s="3">
        <v>2.9</v>
      </c>
    </row>
    <row r="217" spans="1:21" x14ac:dyDescent="0.25">
      <c r="A217" s="3" t="s">
        <v>32</v>
      </c>
      <c r="B217" s="3" t="s">
        <v>43</v>
      </c>
      <c r="C217" s="3">
        <v>20</v>
      </c>
      <c r="D217" s="3">
        <v>1.3</v>
      </c>
      <c r="E217" s="3">
        <v>0.2</v>
      </c>
      <c r="F217" s="3">
        <v>6.7</v>
      </c>
      <c r="G217" s="3">
        <v>34.200000000000003</v>
      </c>
      <c r="H217" s="3">
        <v>0.04</v>
      </c>
      <c r="I217" s="3">
        <v>0.02</v>
      </c>
      <c r="J217" s="3">
        <v>0</v>
      </c>
      <c r="K217" s="3">
        <v>0</v>
      </c>
      <c r="L217" s="3">
        <v>0</v>
      </c>
      <c r="M217" s="3">
        <v>122</v>
      </c>
      <c r="N217" s="3">
        <v>49</v>
      </c>
      <c r="O217" s="3">
        <v>7</v>
      </c>
      <c r="P217" s="3">
        <v>9.4</v>
      </c>
      <c r="Q217" s="3">
        <v>31.6</v>
      </c>
      <c r="R217" s="3">
        <v>0.78</v>
      </c>
      <c r="S217" s="3">
        <v>0</v>
      </c>
      <c r="T217" s="3">
        <v>6.18</v>
      </c>
      <c r="U217" s="3">
        <v>0</v>
      </c>
    </row>
    <row r="218" spans="1:21" x14ac:dyDescent="0.25">
      <c r="A218" s="3"/>
      <c r="B218" s="2" t="s">
        <v>44</v>
      </c>
      <c r="C218" s="2">
        <v>600</v>
      </c>
      <c r="D218" s="2">
        <f>SUM(D212:D217)</f>
        <v>19.59</v>
      </c>
      <c r="E218" s="2">
        <f t="shared" ref="E218:U218" si="36">SUM(E212:E217)</f>
        <v>19.269999999999996</v>
      </c>
      <c r="F218" s="2">
        <f t="shared" si="36"/>
        <v>66.23</v>
      </c>
      <c r="G218" s="2">
        <f t="shared" si="36"/>
        <v>517.1</v>
      </c>
      <c r="H218" s="2">
        <f t="shared" si="36"/>
        <v>0.17</v>
      </c>
      <c r="I218" s="2">
        <f t="shared" si="36"/>
        <v>0.17</v>
      </c>
      <c r="J218" s="2">
        <f t="shared" si="36"/>
        <v>359.16</v>
      </c>
      <c r="K218" s="2">
        <f t="shared" si="36"/>
        <v>0.13</v>
      </c>
      <c r="L218" s="2">
        <f t="shared" si="36"/>
        <v>9.2399999999999984</v>
      </c>
      <c r="M218" s="2">
        <f t="shared" si="36"/>
        <v>657.02</v>
      </c>
      <c r="N218" s="2">
        <f t="shared" si="36"/>
        <v>626.09</v>
      </c>
      <c r="O218" s="2">
        <f t="shared" si="36"/>
        <v>176.89000000000001</v>
      </c>
      <c r="P218" s="2">
        <f t="shared" si="36"/>
        <v>67.81</v>
      </c>
      <c r="Q218" s="2">
        <f t="shared" si="36"/>
        <v>247.37</v>
      </c>
      <c r="R218" s="2">
        <f t="shared" si="36"/>
        <v>3.66</v>
      </c>
      <c r="S218" s="2">
        <f t="shared" si="36"/>
        <v>46.849999999999994</v>
      </c>
      <c r="T218" s="2">
        <f t="shared" si="36"/>
        <v>13.91</v>
      </c>
      <c r="U218" s="2">
        <f t="shared" si="36"/>
        <v>98.480000000000018</v>
      </c>
    </row>
    <row r="219" spans="1:21" ht="16.5" customHeight="1" x14ac:dyDescent="0.25">
      <c r="A219" s="3"/>
      <c r="B219" s="2" t="s">
        <v>45</v>
      </c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</row>
    <row r="220" spans="1:21" x14ac:dyDescent="0.25">
      <c r="A220" s="3" t="s">
        <v>66</v>
      </c>
      <c r="B220" s="3" t="s">
        <v>67</v>
      </c>
      <c r="C220" s="3">
        <v>155</v>
      </c>
      <c r="D220" s="3">
        <v>0.2</v>
      </c>
      <c r="E220" s="3">
        <v>0</v>
      </c>
      <c r="F220" s="3">
        <v>5</v>
      </c>
      <c r="G220" s="3">
        <v>20.9</v>
      </c>
      <c r="H220" s="3">
        <v>0</v>
      </c>
      <c r="I220" s="3">
        <v>0.01</v>
      </c>
      <c r="J220" s="3">
        <v>0.28999999999999998</v>
      </c>
      <c r="K220" s="3">
        <v>0</v>
      </c>
      <c r="L220" s="3">
        <v>0.87</v>
      </c>
      <c r="M220" s="3">
        <v>0.95</v>
      </c>
      <c r="N220" s="3">
        <v>22.67</v>
      </c>
      <c r="O220" s="3">
        <v>50.25</v>
      </c>
      <c r="P220" s="3">
        <v>3.42</v>
      </c>
      <c r="Q220" s="3">
        <v>6.39</v>
      </c>
      <c r="R220" s="3">
        <v>0.57999999999999996</v>
      </c>
      <c r="S220" s="3">
        <v>0.01</v>
      </c>
      <c r="T220" s="3">
        <v>0.02</v>
      </c>
      <c r="U220" s="3">
        <v>0.53</v>
      </c>
    </row>
    <row r="221" spans="1:21" x14ac:dyDescent="0.25">
      <c r="A221" s="24" t="s">
        <v>165</v>
      </c>
      <c r="B221" s="25" t="s">
        <v>164</v>
      </c>
      <c r="C221" s="26">
        <v>45</v>
      </c>
      <c r="D221" s="23">
        <v>1.58</v>
      </c>
      <c r="E221" s="23">
        <v>1.58</v>
      </c>
      <c r="F221" s="23">
        <v>10.35</v>
      </c>
      <c r="G221" s="23">
        <v>63</v>
      </c>
      <c r="H221" s="23">
        <v>0</v>
      </c>
      <c r="I221" s="23">
        <v>0</v>
      </c>
      <c r="J221" s="23">
        <v>0</v>
      </c>
      <c r="K221" s="23">
        <v>0</v>
      </c>
      <c r="L221" s="23">
        <v>0</v>
      </c>
      <c r="M221" s="23">
        <v>0</v>
      </c>
      <c r="N221" s="23">
        <v>0</v>
      </c>
      <c r="O221" s="23">
        <v>7.7</v>
      </c>
      <c r="P221" s="23">
        <v>3.4</v>
      </c>
      <c r="Q221" s="23">
        <v>20.2</v>
      </c>
      <c r="R221" s="23">
        <v>0.3</v>
      </c>
      <c r="S221" s="23">
        <v>0</v>
      </c>
      <c r="T221" s="23">
        <v>0</v>
      </c>
      <c r="U221" s="23">
        <v>0</v>
      </c>
    </row>
    <row r="222" spans="1:21" x14ac:dyDescent="0.25">
      <c r="A222" s="3"/>
      <c r="B222" s="2" t="s">
        <v>47</v>
      </c>
      <c r="C222" s="2">
        <f>SUM(C220:C221)</f>
        <v>200</v>
      </c>
      <c r="D222" s="2">
        <f t="shared" ref="D222:U222" si="37">SUM(D220:D221)</f>
        <v>1.78</v>
      </c>
      <c r="E222" s="2">
        <f t="shared" si="37"/>
        <v>1.58</v>
      </c>
      <c r="F222" s="2">
        <f t="shared" si="37"/>
        <v>15.35</v>
      </c>
      <c r="G222" s="2">
        <f t="shared" si="37"/>
        <v>83.9</v>
      </c>
      <c r="H222" s="2">
        <f t="shared" si="37"/>
        <v>0</v>
      </c>
      <c r="I222" s="2">
        <f t="shared" si="37"/>
        <v>0.01</v>
      </c>
      <c r="J222" s="2">
        <f t="shared" si="37"/>
        <v>0.28999999999999998</v>
      </c>
      <c r="K222" s="2">
        <f t="shared" si="37"/>
        <v>0</v>
      </c>
      <c r="L222" s="2">
        <f t="shared" si="37"/>
        <v>0.87</v>
      </c>
      <c r="M222" s="2">
        <f t="shared" si="37"/>
        <v>0.95</v>
      </c>
      <c r="N222" s="2">
        <f t="shared" si="37"/>
        <v>22.67</v>
      </c>
      <c r="O222" s="2">
        <f t="shared" si="37"/>
        <v>57.95</v>
      </c>
      <c r="P222" s="2">
        <f t="shared" si="37"/>
        <v>6.82</v>
      </c>
      <c r="Q222" s="2">
        <f t="shared" si="37"/>
        <v>26.59</v>
      </c>
      <c r="R222" s="2">
        <f t="shared" si="37"/>
        <v>0.87999999999999989</v>
      </c>
      <c r="S222" s="2">
        <f t="shared" si="37"/>
        <v>0.01</v>
      </c>
      <c r="T222" s="2">
        <f t="shared" si="37"/>
        <v>0.02</v>
      </c>
      <c r="U222" s="2">
        <f t="shared" si="37"/>
        <v>0.53</v>
      </c>
    </row>
    <row r="223" spans="1:21" x14ac:dyDescent="0.25">
      <c r="A223" s="3"/>
      <c r="B223" s="5" t="s">
        <v>48</v>
      </c>
      <c r="C223" s="5">
        <f t="shared" ref="C223:U223" si="38">C207+C210+C218+C222</f>
        <v>1290</v>
      </c>
      <c r="D223" s="5">
        <f t="shared" si="38"/>
        <v>59.52000000000001</v>
      </c>
      <c r="E223" s="5">
        <f t="shared" si="38"/>
        <v>39.879999999999995</v>
      </c>
      <c r="F223" s="5">
        <f t="shared" si="38"/>
        <v>137.73000000000002</v>
      </c>
      <c r="G223" s="5">
        <f t="shared" si="38"/>
        <v>1132.8000000000002</v>
      </c>
      <c r="H223" s="5">
        <f t="shared" si="38"/>
        <v>0.35599999999999998</v>
      </c>
      <c r="I223" s="5">
        <f t="shared" si="38"/>
        <v>0.78</v>
      </c>
      <c r="J223" s="5">
        <f t="shared" si="38"/>
        <v>441.06000000000006</v>
      </c>
      <c r="K223" s="5">
        <f t="shared" si="38"/>
        <v>0.29000000000000004</v>
      </c>
      <c r="L223" s="5">
        <f t="shared" si="38"/>
        <v>11.099999999999998</v>
      </c>
      <c r="M223" s="5">
        <f t="shared" si="38"/>
        <v>1019.09</v>
      </c>
      <c r="N223" s="5">
        <f t="shared" si="38"/>
        <v>1131.02</v>
      </c>
      <c r="O223" s="5">
        <f t="shared" si="38"/>
        <v>750.82</v>
      </c>
      <c r="P223" s="5">
        <f t="shared" si="38"/>
        <v>143.69999999999999</v>
      </c>
      <c r="Q223" s="5">
        <f t="shared" si="38"/>
        <v>770.2600000000001</v>
      </c>
      <c r="R223" s="5">
        <f t="shared" si="38"/>
        <v>6.181</v>
      </c>
      <c r="S223" s="5">
        <f t="shared" si="38"/>
        <v>94.600000000000009</v>
      </c>
      <c r="T223" s="5">
        <f t="shared" si="38"/>
        <v>57.93</v>
      </c>
      <c r="U223" s="5">
        <f t="shared" si="38"/>
        <v>196.04000000000002</v>
      </c>
    </row>
    <row r="225" spans="1:21" ht="15.75" x14ac:dyDescent="0.25">
      <c r="A225" s="36" t="s">
        <v>151</v>
      </c>
      <c r="B225" s="36"/>
      <c r="C225" s="36"/>
      <c r="D225" s="36"/>
      <c r="E225" s="36"/>
      <c r="F225" s="36"/>
      <c r="G225" s="36"/>
      <c r="H225" s="36"/>
      <c r="I225" s="36"/>
      <c r="J225" s="36"/>
      <c r="K225" s="36"/>
      <c r="L225" s="36"/>
      <c r="M225" s="36"/>
      <c r="N225" s="36"/>
      <c r="O225" s="36"/>
      <c r="P225" s="36"/>
      <c r="Q225" s="36"/>
      <c r="R225" s="36"/>
      <c r="S225" s="36"/>
      <c r="T225" s="36"/>
      <c r="U225" s="36"/>
    </row>
    <row r="226" spans="1:21" x14ac:dyDescent="0.25">
      <c r="A226" s="7" t="s">
        <v>0</v>
      </c>
      <c r="B226" s="7" t="s">
        <v>1</v>
      </c>
      <c r="C226" s="7" t="s">
        <v>2</v>
      </c>
      <c r="D226" s="7" t="s">
        <v>3</v>
      </c>
      <c r="E226" s="7" t="s">
        <v>4</v>
      </c>
      <c r="F226" s="7" t="s">
        <v>5</v>
      </c>
      <c r="G226" s="7" t="s">
        <v>6</v>
      </c>
      <c r="H226" s="7" t="s">
        <v>7</v>
      </c>
      <c r="I226" s="7" t="s">
        <v>8</v>
      </c>
      <c r="J226" s="7" t="s">
        <v>9</v>
      </c>
      <c r="K226" s="7" t="s">
        <v>10</v>
      </c>
      <c r="L226" s="7" t="s">
        <v>11</v>
      </c>
      <c r="M226" s="7" t="s">
        <v>12</v>
      </c>
      <c r="N226" s="7" t="s">
        <v>13</v>
      </c>
      <c r="O226" s="7" t="s">
        <v>14</v>
      </c>
      <c r="P226" s="7" t="s">
        <v>15</v>
      </c>
      <c r="Q226" s="7" t="s">
        <v>16</v>
      </c>
      <c r="R226" s="7" t="s">
        <v>17</v>
      </c>
      <c r="S226" s="7" t="s">
        <v>18</v>
      </c>
      <c r="T226" s="7" t="s">
        <v>19</v>
      </c>
      <c r="U226" s="7" t="s">
        <v>20</v>
      </c>
    </row>
    <row r="227" spans="1:21" x14ac:dyDescent="0.25">
      <c r="A227" s="7"/>
      <c r="B227" s="7"/>
      <c r="C227" s="7" t="s">
        <v>21</v>
      </c>
      <c r="D227" s="7" t="s">
        <v>21</v>
      </c>
      <c r="E227" s="7" t="s">
        <v>21</v>
      </c>
      <c r="F227" s="7" t="s">
        <v>21</v>
      </c>
      <c r="G227" s="7" t="s">
        <v>22</v>
      </c>
      <c r="H227" s="7" t="s">
        <v>23</v>
      </c>
      <c r="I227" s="7" t="s">
        <v>23</v>
      </c>
      <c r="J227" s="7" t="s">
        <v>24</v>
      </c>
      <c r="K227" s="7" t="s">
        <v>25</v>
      </c>
      <c r="L227" s="7" t="s">
        <v>23</v>
      </c>
      <c r="M227" s="7" t="s">
        <v>23</v>
      </c>
      <c r="N227" s="7" t="s">
        <v>23</v>
      </c>
      <c r="O227" s="7" t="s">
        <v>23</v>
      </c>
      <c r="P227" s="7" t="s">
        <v>23</v>
      </c>
      <c r="Q227" s="7" t="s">
        <v>23</v>
      </c>
      <c r="R227" s="7" t="s">
        <v>23</v>
      </c>
      <c r="S227" s="7" t="s">
        <v>25</v>
      </c>
      <c r="T227" s="7" t="s">
        <v>25</v>
      </c>
      <c r="U227" s="7" t="s">
        <v>25</v>
      </c>
    </row>
    <row r="228" spans="1:21" ht="17.25" customHeight="1" x14ac:dyDescent="0.25">
      <c r="A228" s="3"/>
      <c r="B228" s="4" t="s">
        <v>101</v>
      </c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</row>
    <row r="229" spans="1:21" x14ac:dyDescent="0.25">
      <c r="A229" s="3"/>
      <c r="B229" s="2" t="s">
        <v>27</v>
      </c>
      <c r="C229" s="6" t="s">
        <v>138</v>
      </c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</row>
    <row r="230" spans="1:21" x14ac:dyDescent="0.25">
      <c r="A230" s="3" t="s">
        <v>79</v>
      </c>
      <c r="B230" s="3" t="s">
        <v>80</v>
      </c>
      <c r="C230" s="3">
        <v>180</v>
      </c>
      <c r="D230" s="3">
        <v>4.9000000000000004</v>
      </c>
      <c r="E230" s="3">
        <v>4.0999999999999996</v>
      </c>
      <c r="F230" s="3">
        <v>16.100000000000001</v>
      </c>
      <c r="G230" s="3">
        <v>120.8</v>
      </c>
      <c r="H230" s="3">
        <v>0.05</v>
      </c>
      <c r="I230" s="3">
        <v>0.16</v>
      </c>
      <c r="J230" s="3">
        <v>21.49</v>
      </c>
      <c r="K230" s="3">
        <v>0.02</v>
      </c>
      <c r="L230" s="3">
        <v>0.66</v>
      </c>
      <c r="M230" s="3">
        <v>101.38</v>
      </c>
      <c r="N230" s="3">
        <v>167.89</v>
      </c>
      <c r="O230" s="3">
        <v>153.08000000000001</v>
      </c>
      <c r="P230" s="3">
        <v>17.39</v>
      </c>
      <c r="Q230" s="3">
        <v>110.14</v>
      </c>
      <c r="R230" s="3">
        <v>0.32</v>
      </c>
      <c r="S230" s="3">
        <v>18.760000000000002</v>
      </c>
      <c r="T230" s="3">
        <v>2.23</v>
      </c>
      <c r="U230" s="3">
        <v>28.56</v>
      </c>
    </row>
    <row r="231" spans="1:21" x14ac:dyDescent="0.25">
      <c r="A231" s="3" t="s">
        <v>74</v>
      </c>
      <c r="B231" s="3" t="s">
        <v>75</v>
      </c>
      <c r="C231" s="3">
        <v>150</v>
      </c>
      <c r="D231" s="3">
        <v>2.4</v>
      </c>
      <c r="E231" s="3">
        <v>1.8</v>
      </c>
      <c r="F231" s="3">
        <v>8.1999999999999993</v>
      </c>
      <c r="G231" s="3">
        <v>58.9</v>
      </c>
      <c r="H231" s="3">
        <v>0.02</v>
      </c>
      <c r="I231" s="3">
        <v>0.09</v>
      </c>
      <c r="J231" s="3">
        <v>9.93</v>
      </c>
      <c r="K231" s="3">
        <v>0</v>
      </c>
      <c r="L231" s="3">
        <v>0.39</v>
      </c>
      <c r="M231" s="3">
        <v>28.69</v>
      </c>
      <c r="N231" s="3">
        <v>109.8</v>
      </c>
      <c r="O231" s="3">
        <v>108.7</v>
      </c>
      <c r="P231" s="3">
        <v>14.68</v>
      </c>
      <c r="Q231" s="3">
        <v>67.27</v>
      </c>
      <c r="R231" s="3">
        <v>0.37</v>
      </c>
      <c r="S231" s="3">
        <v>6.75</v>
      </c>
      <c r="T231" s="3">
        <v>1.32</v>
      </c>
      <c r="U231" s="3">
        <v>15</v>
      </c>
    </row>
    <row r="232" spans="1:21" x14ac:dyDescent="0.25">
      <c r="A232" s="3" t="s">
        <v>32</v>
      </c>
      <c r="B232" s="3" t="s">
        <v>33</v>
      </c>
      <c r="C232" s="3">
        <v>20</v>
      </c>
      <c r="D232" s="3">
        <v>1.6</v>
      </c>
      <c r="E232" s="3">
        <v>0.2</v>
      </c>
      <c r="F232" s="3">
        <v>9.8000000000000007</v>
      </c>
      <c r="G232" s="3">
        <v>47.5</v>
      </c>
      <c r="H232" s="3">
        <v>0.03</v>
      </c>
      <c r="I232" s="3">
        <v>0.01</v>
      </c>
      <c r="J232" s="3">
        <v>0</v>
      </c>
      <c r="K232" s="3">
        <v>0</v>
      </c>
      <c r="L232" s="3">
        <v>0</v>
      </c>
      <c r="M232" s="3">
        <v>88.6</v>
      </c>
      <c r="N232" s="3">
        <v>27.2</v>
      </c>
      <c r="O232" s="3">
        <v>4.5999999999999996</v>
      </c>
      <c r="P232" s="3">
        <v>6.8</v>
      </c>
      <c r="Q232" s="3">
        <v>17.8</v>
      </c>
      <c r="R232" s="3">
        <v>0.4</v>
      </c>
      <c r="S232" s="3">
        <v>0.64</v>
      </c>
      <c r="T232" s="3">
        <v>1.2</v>
      </c>
      <c r="U232" s="3">
        <v>2.9</v>
      </c>
    </row>
    <row r="233" spans="1:21" x14ac:dyDescent="0.25">
      <c r="A233" s="3" t="s">
        <v>170</v>
      </c>
      <c r="B233" s="3" t="s">
        <v>171</v>
      </c>
      <c r="C233" s="3">
        <v>10</v>
      </c>
      <c r="D233" s="3">
        <v>0.1</v>
      </c>
      <c r="E233" s="3">
        <v>7.3</v>
      </c>
      <c r="F233" s="3">
        <v>0.1</v>
      </c>
      <c r="G233" s="3">
        <v>66.099999999999994</v>
      </c>
      <c r="H233" s="3">
        <v>0</v>
      </c>
      <c r="I233" s="3">
        <v>0.01</v>
      </c>
      <c r="J233" s="3">
        <v>45</v>
      </c>
      <c r="K233" s="3">
        <v>0.13</v>
      </c>
      <c r="L233" s="3">
        <v>0</v>
      </c>
      <c r="M233" s="3">
        <v>1.5</v>
      </c>
      <c r="N233" s="3">
        <v>3</v>
      </c>
      <c r="O233" s="3">
        <v>2.4</v>
      </c>
      <c r="P233" s="3">
        <v>0</v>
      </c>
      <c r="Q233" s="3">
        <v>3</v>
      </c>
      <c r="R233" s="3">
        <v>0.02</v>
      </c>
      <c r="S233" s="3">
        <v>0</v>
      </c>
      <c r="T233" s="3">
        <v>0.1</v>
      </c>
      <c r="U233" s="3">
        <v>0.28000000000000003</v>
      </c>
    </row>
    <row r="234" spans="1:21" x14ac:dyDescent="0.25">
      <c r="A234" s="3"/>
      <c r="B234" s="2" t="s">
        <v>34</v>
      </c>
      <c r="C234" s="2">
        <f>SUM(C230:C233)</f>
        <v>360</v>
      </c>
      <c r="D234" s="2">
        <f t="shared" ref="D234:U234" si="39">SUM(D230:D233)</f>
        <v>9</v>
      </c>
      <c r="E234" s="2">
        <f t="shared" si="39"/>
        <v>13.399999999999999</v>
      </c>
      <c r="F234" s="2">
        <f t="shared" si="39"/>
        <v>34.200000000000003</v>
      </c>
      <c r="G234" s="2">
        <f t="shared" si="39"/>
        <v>293.29999999999995</v>
      </c>
      <c r="H234" s="2">
        <f t="shared" si="39"/>
        <v>0.1</v>
      </c>
      <c r="I234" s="2">
        <f t="shared" si="39"/>
        <v>0.27</v>
      </c>
      <c r="J234" s="2">
        <f t="shared" si="39"/>
        <v>76.42</v>
      </c>
      <c r="K234" s="2">
        <f t="shared" si="39"/>
        <v>0.15</v>
      </c>
      <c r="L234" s="2">
        <f t="shared" si="39"/>
        <v>1.05</v>
      </c>
      <c r="M234" s="2">
        <f t="shared" si="39"/>
        <v>220.17</v>
      </c>
      <c r="N234" s="2">
        <f t="shared" si="39"/>
        <v>307.89</v>
      </c>
      <c r="O234" s="2">
        <f t="shared" si="39"/>
        <v>268.78000000000003</v>
      </c>
      <c r="P234" s="2">
        <f t="shared" si="39"/>
        <v>38.869999999999997</v>
      </c>
      <c r="Q234" s="2">
        <f t="shared" si="39"/>
        <v>198.21</v>
      </c>
      <c r="R234" s="2">
        <f t="shared" si="39"/>
        <v>1.1099999999999999</v>
      </c>
      <c r="S234" s="2">
        <f t="shared" si="39"/>
        <v>26.150000000000002</v>
      </c>
      <c r="T234" s="2">
        <f t="shared" si="39"/>
        <v>4.8499999999999996</v>
      </c>
      <c r="U234" s="2">
        <f t="shared" si="39"/>
        <v>46.74</v>
      </c>
    </row>
    <row r="235" spans="1:21" x14ac:dyDescent="0.25">
      <c r="A235" s="3"/>
      <c r="B235" s="2" t="s">
        <v>35</v>
      </c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</row>
    <row r="236" spans="1:21" x14ac:dyDescent="0.25">
      <c r="A236" s="3" t="s">
        <v>32</v>
      </c>
      <c r="B236" s="8" t="s">
        <v>176</v>
      </c>
      <c r="C236" s="3">
        <v>150</v>
      </c>
      <c r="D236" s="3">
        <v>4.3499999999999996</v>
      </c>
      <c r="E236" s="3">
        <v>3.75</v>
      </c>
      <c r="F236" s="3">
        <v>6.3</v>
      </c>
      <c r="G236" s="3">
        <v>76.400000000000006</v>
      </c>
      <c r="H236" s="3">
        <v>2.1999999999999999E-2</v>
      </c>
      <c r="I236" s="3">
        <v>0.156</v>
      </c>
      <c r="J236" s="3">
        <v>19.8</v>
      </c>
      <c r="K236" s="3">
        <v>0</v>
      </c>
      <c r="L236" s="3">
        <v>0.18</v>
      </c>
      <c r="M236" s="3">
        <v>57</v>
      </c>
      <c r="N236" s="3">
        <v>181.77</v>
      </c>
      <c r="O236" s="3">
        <v>163.68</v>
      </c>
      <c r="P236" s="3">
        <v>18.27</v>
      </c>
      <c r="Q236" s="3">
        <v>120.06</v>
      </c>
      <c r="R236" s="3">
        <v>0.13100000000000001</v>
      </c>
      <c r="S236" s="3">
        <v>13.5</v>
      </c>
      <c r="T236" s="3">
        <v>1.32</v>
      </c>
      <c r="U236" s="3">
        <v>30</v>
      </c>
    </row>
    <row r="237" spans="1:21" x14ac:dyDescent="0.25">
      <c r="A237" s="3"/>
      <c r="B237" s="2" t="s">
        <v>37</v>
      </c>
      <c r="C237" s="2">
        <f>C236</f>
        <v>150</v>
      </c>
      <c r="D237" s="2">
        <f t="shared" ref="D237:U237" si="40">D236</f>
        <v>4.3499999999999996</v>
      </c>
      <c r="E237" s="2">
        <f t="shared" si="40"/>
        <v>3.75</v>
      </c>
      <c r="F237" s="2">
        <f t="shared" si="40"/>
        <v>6.3</v>
      </c>
      <c r="G237" s="2">
        <f t="shared" si="40"/>
        <v>76.400000000000006</v>
      </c>
      <c r="H237" s="2">
        <f t="shared" si="40"/>
        <v>2.1999999999999999E-2</v>
      </c>
      <c r="I237" s="2">
        <f t="shared" si="40"/>
        <v>0.156</v>
      </c>
      <c r="J237" s="2">
        <f t="shared" si="40"/>
        <v>19.8</v>
      </c>
      <c r="K237" s="2">
        <f t="shared" si="40"/>
        <v>0</v>
      </c>
      <c r="L237" s="2">
        <f t="shared" si="40"/>
        <v>0.18</v>
      </c>
      <c r="M237" s="2">
        <f t="shared" si="40"/>
        <v>57</v>
      </c>
      <c r="N237" s="2">
        <f t="shared" si="40"/>
        <v>181.77</v>
      </c>
      <c r="O237" s="2">
        <f t="shared" si="40"/>
        <v>163.68</v>
      </c>
      <c r="P237" s="2">
        <f t="shared" si="40"/>
        <v>18.27</v>
      </c>
      <c r="Q237" s="2">
        <f t="shared" si="40"/>
        <v>120.06</v>
      </c>
      <c r="R237" s="2">
        <f t="shared" si="40"/>
        <v>0.13100000000000001</v>
      </c>
      <c r="S237" s="2">
        <f t="shared" si="40"/>
        <v>13.5</v>
      </c>
      <c r="T237" s="2">
        <f t="shared" si="40"/>
        <v>1.32</v>
      </c>
      <c r="U237" s="2">
        <f t="shared" si="40"/>
        <v>30</v>
      </c>
    </row>
    <row r="238" spans="1:21" x14ac:dyDescent="0.25">
      <c r="A238" s="3"/>
      <c r="B238" s="2" t="s">
        <v>38</v>
      </c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</row>
    <row r="239" spans="1:21" ht="30" x14ac:dyDescent="0.25">
      <c r="A239" s="3" t="s">
        <v>139</v>
      </c>
      <c r="B239" s="15" t="s">
        <v>140</v>
      </c>
      <c r="C239" s="3">
        <v>50</v>
      </c>
      <c r="D239" s="3">
        <v>0.67</v>
      </c>
      <c r="E239" s="3">
        <v>2.2400000000000002</v>
      </c>
      <c r="F239" s="3">
        <v>3.8</v>
      </c>
      <c r="G239" s="3">
        <v>38.1</v>
      </c>
      <c r="H239" s="3">
        <v>0.01</v>
      </c>
      <c r="I239" s="3">
        <v>0.02</v>
      </c>
      <c r="J239" s="3">
        <v>0.56999999999999995</v>
      </c>
      <c r="K239" s="3">
        <v>0</v>
      </c>
      <c r="L239" s="3">
        <v>2</v>
      </c>
      <c r="M239" s="3">
        <v>66</v>
      </c>
      <c r="N239" s="3">
        <v>114</v>
      </c>
      <c r="O239" s="3">
        <v>16</v>
      </c>
      <c r="P239" s="3">
        <v>9</v>
      </c>
      <c r="Q239" s="3">
        <v>18</v>
      </c>
      <c r="R239" s="3">
        <v>0.6</v>
      </c>
      <c r="S239" s="3">
        <v>10</v>
      </c>
      <c r="T239" s="3">
        <v>0.3</v>
      </c>
      <c r="U239" s="3">
        <v>9.5</v>
      </c>
    </row>
    <row r="240" spans="1:21" x14ac:dyDescent="0.25">
      <c r="A240" s="3" t="s">
        <v>54</v>
      </c>
      <c r="B240" s="3" t="s">
        <v>55</v>
      </c>
      <c r="C240" s="3">
        <v>200</v>
      </c>
      <c r="D240" s="3">
        <v>6.7</v>
      </c>
      <c r="E240" s="3">
        <v>4.5999999999999996</v>
      </c>
      <c r="F240" s="3">
        <v>16.3</v>
      </c>
      <c r="G240" s="3">
        <v>133.1</v>
      </c>
      <c r="H240" s="3">
        <v>0.14000000000000001</v>
      </c>
      <c r="I240" s="3">
        <v>0.05</v>
      </c>
      <c r="J240" s="3">
        <v>97.19</v>
      </c>
      <c r="K240" s="3">
        <v>0</v>
      </c>
      <c r="L240" s="3">
        <v>4.7699999999999996</v>
      </c>
      <c r="M240" s="3">
        <v>95.82</v>
      </c>
      <c r="N240" s="3">
        <v>382.43</v>
      </c>
      <c r="O240" s="3">
        <v>26.94</v>
      </c>
      <c r="P240" s="3">
        <v>29</v>
      </c>
      <c r="Q240" s="3">
        <v>80.47</v>
      </c>
      <c r="R240" s="3">
        <v>1.48</v>
      </c>
      <c r="S240" s="3">
        <v>15.96</v>
      </c>
      <c r="T240" s="3">
        <v>2.0099999999999998</v>
      </c>
      <c r="U240" s="3">
        <v>28.88</v>
      </c>
    </row>
    <row r="241" spans="1:21" x14ac:dyDescent="0.25">
      <c r="A241" s="3" t="s">
        <v>70</v>
      </c>
      <c r="B241" s="3" t="s">
        <v>71</v>
      </c>
      <c r="C241" s="3">
        <v>130</v>
      </c>
      <c r="D241" s="3">
        <v>7.1</v>
      </c>
      <c r="E241" s="3">
        <v>5.5</v>
      </c>
      <c r="F241" s="3">
        <v>31.1</v>
      </c>
      <c r="G241" s="3">
        <v>202.5</v>
      </c>
      <c r="H241" s="3">
        <v>0.19</v>
      </c>
      <c r="I241" s="3">
        <v>0.1</v>
      </c>
      <c r="J241" s="3">
        <v>16.63</v>
      </c>
      <c r="K241" s="3">
        <v>0.08</v>
      </c>
      <c r="L241" s="3">
        <v>0</v>
      </c>
      <c r="M241" s="3">
        <v>129.52000000000001</v>
      </c>
      <c r="N241" s="3">
        <v>190.11</v>
      </c>
      <c r="O241" s="3">
        <v>40.4</v>
      </c>
      <c r="P241" s="3">
        <v>104.13</v>
      </c>
      <c r="Q241" s="3">
        <v>156.86000000000001</v>
      </c>
      <c r="R241" s="3">
        <v>3.51</v>
      </c>
      <c r="S241" s="3">
        <v>19.309999999999999</v>
      </c>
      <c r="T241" s="3">
        <v>3.05</v>
      </c>
      <c r="U241" s="3">
        <v>13.92</v>
      </c>
    </row>
    <row r="242" spans="1:21" x14ac:dyDescent="0.25">
      <c r="A242" s="3" t="s">
        <v>102</v>
      </c>
      <c r="B242" s="3" t="s">
        <v>103</v>
      </c>
      <c r="C242" s="8" t="s">
        <v>120</v>
      </c>
      <c r="D242" s="3">
        <v>13.6</v>
      </c>
      <c r="E242" s="3">
        <v>13.2</v>
      </c>
      <c r="F242" s="3">
        <v>3.1</v>
      </c>
      <c r="G242" s="3">
        <v>185.7</v>
      </c>
      <c r="H242" s="3">
        <v>0.04</v>
      </c>
      <c r="I242" s="3">
        <v>0.1</v>
      </c>
      <c r="J242" s="3">
        <v>20.37</v>
      </c>
      <c r="K242" s="3">
        <v>0.06</v>
      </c>
      <c r="L242" s="3">
        <v>1.1299999999999999</v>
      </c>
      <c r="M242" s="3">
        <v>96.78</v>
      </c>
      <c r="N242" s="3">
        <v>257.95</v>
      </c>
      <c r="O242" s="3">
        <v>44.59</v>
      </c>
      <c r="P242" s="3">
        <v>18.600000000000001</v>
      </c>
      <c r="Q242" s="3">
        <v>133.30000000000001</v>
      </c>
      <c r="R242" s="3">
        <v>1.97</v>
      </c>
      <c r="S242" s="3">
        <v>13.64</v>
      </c>
      <c r="T242" s="3">
        <v>0.26</v>
      </c>
      <c r="U242" s="3">
        <v>50.17</v>
      </c>
    </row>
    <row r="243" spans="1:21" x14ac:dyDescent="0.25">
      <c r="A243" s="3" t="s">
        <v>46</v>
      </c>
      <c r="B243" s="8" t="s">
        <v>115</v>
      </c>
      <c r="C243" s="3">
        <v>150</v>
      </c>
      <c r="D243" s="3">
        <v>0</v>
      </c>
      <c r="E243" s="3">
        <v>0</v>
      </c>
      <c r="F243" s="3">
        <v>9.5</v>
      </c>
      <c r="G243" s="3">
        <v>37.9</v>
      </c>
      <c r="H243" s="3">
        <v>0.03</v>
      </c>
      <c r="I243" s="3">
        <v>0.03</v>
      </c>
      <c r="J243" s="3">
        <v>9.3699999999999992</v>
      </c>
      <c r="K243" s="3">
        <v>0</v>
      </c>
      <c r="L243" s="3">
        <v>1.59</v>
      </c>
      <c r="M243" s="3">
        <v>0.09</v>
      </c>
      <c r="N243" s="3">
        <v>1.18</v>
      </c>
      <c r="O243" s="3">
        <v>43.75</v>
      </c>
      <c r="P243" s="3">
        <v>0.1</v>
      </c>
      <c r="Q243" s="3">
        <v>0.08</v>
      </c>
      <c r="R243" s="3">
        <v>0.02</v>
      </c>
      <c r="S243" s="3">
        <v>0</v>
      </c>
      <c r="T243" s="3">
        <v>0</v>
      </c>
      <c r="U243" s="3">
        <v>0</v>
      </c>
    </row>
    <row r="244" spans="1:21" x14ac:dyDescent="0.25">
      <c r="A244" s="3" t="s">
        <v>32</v>
      </c>
      <c r="B244" s="3" t="s">
        <v>43</v>
      </c>
      <c r="C244" s="3">
        <v>20</v>
      </c>
      <c r="D244" s="3">
        <v>1.3</v>
      </c>
      <c r="E244" s="3">
        <v>0.2</v>
      </c>
      <c r="F244" s="3">
        <v>6.7</v>
      </c>
      <c r="G244" s="3">
        <v>34.200000000000003</v>
      </c>
      <c r="H244" s="3">
        <v>0.04</v>
      </c>
      <c r="I244" s="3">
        <v>0.02</v>
      </c>
      <c r="J244" s="3">
        <v>0</v>
      </c>
      <c r="K244" s="3">
        <v>0</v>
      </c>
      <c r="L244" s="3">
        <v>0</v>
      </c>
      <c r="M244" s="3">
        <v>122</v>
      </c>
      <c r="N244" s="3">
        <v>49</v>
      </c>
      <c r="O244" s="3">
        <v>7</v>
      </c>
      <c r="P244" s="3">
        <v>9.4</v>
      </c>
      <c r="Q244" s="3">
        <v>31.6</v>
      </c>
      <c r="R244" s="3">
        <v>0.78</v>
      </c>
      <c r="S244" s="3">
        <v>0</v>
      </c>
      <c r="T244" s="3">
        <v>6.18</v>
      </c>
      <c r="U244" s="3">
        <v>0</v>
      </c>
    </row>
    <row r="245" spans="1:21" x14ac:dyDescent="0.25">
      <c r="A245" s="3" t="s">
        <v>32</v>
      </c>
      <c r="B245" s="3" t="s">
        <v>42</v>
      </c>
      <c r="C245" s="3">
        <v>20</v>
      </c>
      <c r="D245" s="3">
        <v>1.5</v>
      </c>
      <c r="E245" s="3">
        <v>0.2</v>
      </c>
      <c r="F245" s="3">
        <v>9.8000000000000007</v>
      </c>
      <c r="G245" s="3">
        <v>46.9</v>
      </c>
      <c r="H245" s="3">
        <v>0.02</v>
      </c>
      <c r="I245" s="3">
        <v>0.01</v>
      </c>
      <c r="J245" s="3">
        <v>0</v>
      </c>
      <c r="K245" s="3">
        <v>0</v>
      </c>
      <c r="L245" s="3">
        <v>0</v>
      </c>
      <c r="M245" s="3">
        <v>99.8</v>
      </c>
      <c r="N245" s="3">
        <v>18.600000000000001</v>
      </c>
      <c r="O245" s="3">
        <v>4</v>
      </c>
      <c r="P245" s="3">
        <v>2.8</v>
      </c>
      <c r="Q245" s="3">
        <v>13</v>
      </c>
      <c r="R245" s="3">
        <v>0.22</v>
      </c>
      <c r="S245" s="3">
        <v>0.64</v>
      </c>
      <c r="T245" s="3">
        <v>1.2</v>
      </c>
      <c r="U245" s="3">
        <v>2.9</v>
      </c>
    </row>
    <row r="246" spans="1:21" x14ac:dyDescent="0.25">
      <c r="A246" s="3"/>
      <c r="B246" s="2" t="s">
        <v>44</v>
      </c>
      <c r="C246" s="2">
        <v>660</v>
      </c>
      <c r="D246" s="2">
        <f>SUM(D239:D245)</f>
        <v>30.87</v>
      </c>
      <c r="E246" s="2">
        <f t="shared" ref="E246:U246" si="41">SUM(E239:E245)</f>
        <v>25.939999999999998</v>
      </c>
      <c r="F246" s="2">
        <f t="shared" si="41"/>
        <v>80.3</v>
      </c>
      <c r="G246" s="2">
        <f t="shared" si="41"/>
        <v>678.4</v>
      </c>
      <c r="H246" s="2">
        <f t="shared" si="41"/>
        <v>0.47000000000000003</v>
      </c>
      <c r="I246" s="2">
        <f t="shared" si="41"/>
        <v>0.33000000000000007</v>
      </c>
      <c r="J246" s="2">
        <f t="shared" si="41"/>
        <v>144.13</v>
      </c>
      <c r="K246" s="2">
        <f t="shared" si="41"/>
        <v>0.14000000000000001</v>
      </c>
      <c r="L246" s="2">
        <f t="shared" si="41"/>
        <v>9.49</v>
      </c>
      <c r="M246" s="2">
        <f t="shared" si="41"/>
        <v>610.01</v>
      </c>
      <c r="N246" s="2">
        <f t="shared" si="41"/>
        <v>1013.27</v>
      </c>
      <c r="O246" s="2">
        <f t="shared" si="41"/>
        <v>182.68</v>
      </c>
      <c r="P246" s="2">
        <f t="shared" si="41"/>
        <v>173.03</v>
      </c>
      <c r="Q246" s="2">
        <f t="shared" si="41"/>
        <v>433.31</v>
      </c>
      <c r="R246" s="2">
        <f t="shared" si="41"/>
        <v>8.58</v>
      </c>
      <c r="S246" s="2">
        <f t="shared" si="41"/>
        <v>59.55</v>
      </c>
      <c r="T246" s="2">
        <f t="shared" si="41"/>
        <v>12.999999999999998</v>
      </c>
      <c r="U246" s="2">
        <f t="shared" si="41"/>
        <v>105.37</v>
      </c>
    </row>
    <row r="247" spans="1:21" ht="15.75" customHeight="1" x14ac:dyDescent="0.25">
      <c r="A247" s="3"/>
      <c r="B247" s="2" t="s">
        <v>45</v>
      </c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</row>
    <row r="248" spans="1:21" x14ac:dyDescent="0.25">
      <c r="A248" s="3" t="s">
        <v>60</v>
      </c>
      <c r="B248" s="3" t="s">
        <v>61</v>
      </c>
      <c r="C248" s="3">
        <v>50</v>
      </c>
      <c r="D248" s="3">
        <v>3.9</v>
      </c>
      <c r="E248" s="3">
        <v>3.4</v>
      </c>
      <c r="F248" s="3">
        <v>25.4</v>
      </c>
      <c r="G248" s="3">
        <v>147.4</v>
      </c>
      <c r="H248" s="3">
        <v>0.05</v>
      </c>
      <c r="I248" s="3">
        <v>0.03</v>
      </c>
      <c r="J248" s="3">
        <v>15.93</v>
      </c>
      <c r="K248" s="3">
        <v>0.12</v>
      </c>
      <c r="L248" s="3">
        <v>0</v>
      </c>
      <c r="M248" s="3">
        <v>200.57</v>
      </c>
      <c r="N248" s="3">
        <v>42.12</v>
      </c>
      <c r="O248" s="3">
        <v>14.69</v>
      </c>
      <c r="P248" s="3">
        <v>5.43</v>
      </c>
      <c r="Q248" s="3">
        <v>34.11</v>
      </c>
      <c r="R248" s="3">
        <v>0.47</v>
      </c>
      <c r="S248" s="3">
        <v>27.8</v>
      </c>
      <c r="T248" s="3">
        <v>2.63</v>
      </c>
      <c r="U248" s="3">
        <v>9.19</v>
      </c>
    </row>
    <row r="249" spans="1:21" x14ac:dyDescent="0.25">
      <c r="A249" s="8" t="s">
        <v>155</v>
      </c>
      <c r="B249" s="8" t="s">
        <v>156</v>
      </c>
      <c r="C249" s="3">
        <v>150</v>
      </c>
      <c r="D249" s="3">
        <v>0.1</v>
      </c>
      <c r="E249" s="3">
        <v>0.1</v>
      </c>
      <c r="F249" s="3">
        <v>8.5</v>
      </c>
      <c r="G249" s="3">
        <v>35.6</v>
      </c>
      <c r="H249" s="3">
        <v>0</v>
      </c>
      <c r="I249" s="3">
        <v>0</v>
      </c>
      <c r="J249" s="3">
        <v>0</v>
      </c>
      <c r="K249" s="3">
        <v>0</v>
      </c>
      <c r="L249" s="3">
        <v>0.8</v>
      </c>
      <c r="M249" s="3">
        <v>0</v>
      </c>
      <c r="N249" s="3">
        <v>0</v>
      </c>
      <c r="O249" s="3">
        <v>8.9</v>
      </c>
      <c r="P249" s="3">
        <v>2.8</v>
      </c>
      <c r="Q249" s="3">
        <v>1.9</v>
      </c>
      <c r="R249" s="3">
        <v>0.4</v>
      </c>
      <c r="S249" s="3">
        <v>0</v>
      </c>
      <c r="T249" s="3">
        <v>0</v>
      </c>
      <c r="U249" s="3">
        <v>0</v>
      </c>
    </row>
    <row r="250" spans="1:21" x14ac:dyDescent="0.25">
      <c r="A250" s="3"/>
      <c r="B250" s="2" t="s">
        <v>47</v>
      </c>
      <c r="C250" s="2">
        <f t="shared" ref="C250:U250" si="42">SUM(C248:C249)</f>
        <v>200</v>
      </c>
      <c r="D250" s="2">
        <f t="shared" si="42"/>
        <v>4</v>
      </c>
      <c r="E250" s="2">
        <f t="shared" si="42"/>
        <v>3.5</v>
      </c>
      <c r="F250" s="2">
        <f t="shared" si="42"/>
        <v>33.9</v>
      </c>
      <c r="G250" s="2">
        <f t="shared" si="42"/>
        <v>183</v>
      </c>
      <c r="H250" s="2">
        <f t="shared" si="42"/>
        <v>0.05</v>
      </c>
      <c r="I250" s="2">
        <f t="shared" si="42"/>
        <v>0.03</v>
      </c>
      <c r="J250" s="2">
        <f t="shared" si="42"/>
        <v>15.93</v>
      </c>
      <c r="K250" s="2">
        <f t="shared" si="42"/>
        <v>0.12</v>
      </c>
      <c r="L250" s="2">
        <f t="shared" si="42"/>
        <v>0.8</v>
      </c>
      <c r="M250" s="2">
        <f t="shared" si="42"/>
        <v>200.57</v>
      </c>
      <c r="N250" s="2">
        <f t="shared" si="42"/>
        <v>42.12</v>
      </c>
      <c r="O250" s="2">
        <f t="shared" si="42"/>
        <v>23.59</v>
      </c>
      <c r="P250" s="2">
        <f t="shared" si="42"/>
        <v>8.23</v>
      </c>
      <c r="Q250" s="2">
        <f t="shared" si="42"/>
        <v>36.01</v>
      </c>
      <c r="R250" s="2">
        <f t="shared" si="42"/>
        <v>0.87</v>
      </c>
      <c r="S250" s="2">
        <f t="shared" si="42"/>
        <v>27.8</v>
      </c>
      <c r="T250" s="2">
        <f t="shared" si="42"/>
        <v>2.63</v>
      </c>
      <c r="U250" s="2">
        <f t="shared" si="42"/>
        <v>9.19</v>
      </c>
    </row>
    <row r="251" spans="1:21" x14ac:dyDescent="0.25">
      <c r="A251" s="3"/>
      <c r="B251" s="5" t="s">
        <v>48</v>
      </c>
      <c r="C251" s="5">
        <f t="shared" ref="C251:U251" si="43">C234+C237+C246+C250</f>
        <v>1370</v>
      </c>
      <c r="D251" s="5">
        <f t="shared" si="43"/>
        <v>48.22</v>
      </c>
      <c r="E251" s="5">
        <f t="shared" si="43"/>
        <v>46.589999999999996</v>
      </c>
      <c r="F251" s="5">
        <f t="shared" si="43"/>
        <v>154.69999999999999</v>
      </c>
      <c r="G251" s="5">
        <f t="shared" si="43"/>
        <v>1231.0999999999999</v>
      </c>
      <c r="H251" s="5">
        <f t="shared" si="43"/>
        <v>0.64200000000000013</v>
      </c>
      <c r="I251" s="5">
        <f t="shared" si="43"/>
        <v>0.78600000000000014</v>
      </c>
      <c r="J251" s="5">
        <f t="shared" si="43"/>
        <v>256.27999999999997</v>
      </c>
      <c r="K251" s="5">
        <f t="shared" si="43"/>
        <v>0.41000000000000003</v>
      </c>
      <c r="L251" s="5">
        <f t="shared" si="43"/>
        <v>11.520000000000001</v>
      </c>
      <c r="M251" s="5">
        <f t="shared" si="43"/>
        <v>1087.75</v>
      </c>
      <c r="N251" s="5">
        <f t="shared" si="43"/>
        <v>1545.0499999999997</v>
      </c>
      <c r="O251" s="5">
        <f t="shared" si="43"/>
        <v>638.73000000000013</v>
      </c>
      <c r="P251" s="5">
        <f t="shared" si="43"/>
        <v>238.4</v>
      </c>
      <c r="Q251" s="5">
        <f t="shared" si="43"/>
        <v>787.58999999999992</v>
      </c>
      <c r="R251" s="5">
        <f t="shared" si="43"/>
        <v>10.690999999999999</v>
      </c>
      <c r="S251" s="5">
        <f t="shared" si="43"/>
        <v>127</v>
      </c>
      <c r="T251" s="5">
        <f t="shared" si="43"/>
        <v>21.799999999999997</v>
      </c>
      <c r="U251" s="5">
        <f t="shared" si="43"/>
        <v>191.3</v>
      </c>
    </row>
    <row r="253" spans="1:21" ht="15.75" x14ac:dyDescent="0.25">
      <c r="A253" s="27" t="s">
        <v>152</v>
      </c>
      <c r="B253" s="27"/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27"/>
      <c r="N253" s="27"/>
      <c r="O253" s="27"/>
      <c r="P253" s="27"/>
      <c r="Q253" s="27"/>
      <c r="R253" s="27"/>
      <c r="S253" s="27"/>
      <c r="T253" s="27"/>
      <c r="U253" s="27"/>
    </row>
    <row r="254" spans="1:21" x14ac:dyDescent="0.25">
      <c r="A254" s="7" t="s">
        <v>0</v>
      </c>
      <c r="B254" s="7" t="s">
        <v>1</v>
      </c>
      <c r="C254" s="7" t="s">
        <v>2</v>
      </c>
      <c r="D254" s="7" t="s">
        <v>3</v>
      </c>
      <c r="E254" s="7" t="s">
        <v>4</v>
      </c>
      <c r="F254" s="7" t="s">
        <v>5</v>
      </c>
      <c r="G254" s="7" t="s">
        <v>6</v>
      </c>
      <c r="H254" s="7" t="s">
        <v>7</v>
      </c>
      <c r="I254" s="7" t="s">
        <v>8</v>
      </c>
      <c r="J254" s="7" t="s">
        <v>9</v>
      </c>
      <c r="K254" s="7" t="s">
        <v>10</v>
      </c>
      <c r="L254" s="7" t="s">
        <v>11</v>
      </c>
      <c r="M254" s="7" t="s">
        <v>12</v>
      </c>
      <c r="N254" s="7" t="s">
        <v>13</v>
      </c>
      <c r="O254" s="7" t="s">
        <v>14</v>
      </c>
      <c r="P254" s="7" t="s">
        <v>15</v>
      </c>
      <c r="Q254" s="7" t="s">
        <v>16</v>
      </c>
      <c r="R254" s="7" t="s">
        <v>17</v>
      </c>
      <c r="S254" s="7" t="s">
        <v>18</v>
      </c>
      <c r="T254" s="7" t="s">
        <v>19</v>
      </c>
      <c r="U254" s="7" t="s">
        <v>20</v>
      </c>
    </row>
    <row r="255" spans="1:21" x14ac:dyDescent="0.25">
      <c r="A255" s="7"/>
      <c r="B255" s="7"/>
      <c r="C255" s="7" t="s">
        <v>21</v>
      </c>
      <c r="D255" s="7" t="s">
        <v>21</v>
      </c>
      <c r="E255" s="7" t="s">
        <v>21</v>
      </c>
      <c r="F255" s="7" t="s">
        <v>21</v>
      </c>
      <c r="G255" s="7" t="s">
        <v>22</v>
      </c>
      <c r="H255" s="7" t="s">
        <v>23</v>
      </c>
      <c r="I255" s="7" t="s">
        <v>23</v>
      </c>
      <c r="J255" s="7" t="s">
        <v>24</v>
      </c>
      <c r="K255" s="7" t="s">
        <v>25</v>
      </c>
      <c r="L255" s="7" t="s">
        <v>23</v>
      </c>
      <c r="M255" s="7" t="s">
        <v>23</v>
      </c>
      <c r="N255" s="7" t="s">
        <v>23</v>
      </c>
      <c r="O255" s="7" t="s">
        <v>23</v>
      </c>
      <c r="P255" s="7" t="s">
        <v>23</v>
      </c>
      <c r="Q255" s="7" t="s">
        <v>23</v>
      </c>
      <c r="R255" s="7" t="s">
        <v>23</v>
      </c>
      <c r="S255" s="7" t="s">
        <v>25</v>
      </c>
      <c r="T255" s="7" t="s">
        <v>25</v>
      </c>
      <c r="U255" s="7" t="s">
        <v>25</v>
      </c>
    </row>
    <row r="256" spans="1:21" x14ac:dyDescent="0.25">
      <c r="A256" s="3"/>
      <c r="B256" s="4" t="s">
        <v>104</v>
      </c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</row>
    <row r="257" spans="1:21" x14ac:dyDescent="0.25">
      <c r="A257" s="3"/>
      <c r="B257" s="2" t="s">
        <v>27</v>
      </c>
      <c r="C257" s="6" t="s">
        <v>138</v>
      </c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</row>
    <row r="258" spans="1:21" x14ac:dyDescent="0.25">
      <c r="A258" s="3" t="s">
        <v>50</v>
      </c>
      <c r="B258" s="3" t="s">
        <v>51</v>
      </c>
      <c r="C258" s="3">
        <v>10</v>
      </c>
      <c r="D258" s="3">
        <v>2.2999999999999998</v>
      </c>
      <c r="E258" s="3">
        <v>3</v>
      </c>
      <c r="F258" s="3">
        <v>0</v>
      </c>
      <c r="G258" s="3">
        <v>35.799999999999997</v>
      </c>
      <c r="H258" s="3">
        <v>0</v>
      </c>
      <c r="I258" s="3">
        <v>0.03</v>
      </c>
      <c r="J258" s="3">
        <v>26</v>
      </c>
      <c r="K258" s="3">
        <v>0.1</v>
      </c>
      <c r="L258" s="3">
        <v>7.0000000000000007E-2</v>
      </c>
      <c r="M258" s="3">
        <v>81</v>
      </c>
      <c r="N258" s="3">
        <v>8.8000000000000007</v>
      </c>
      <c r="O258" s="3">
        <v>88</v>
      </c>
      <c r="P258" s="3">
        <v>3.5</v>
      </c>
      <c r="Q258" s="3">
        <v>50</v>
      </c>
      <c r="R258" s="3">
        <v>0.1</v>
      </c>
      <c r="S258" s="3">
        <v>0</v>
      </c>
      <c r="T258" s="3">
        <v>1.45</v>
      </c>
      <c r="U258" s="3">
        <v>0</v>
      </c>
    </row>
    <row r="259" spans="1:21" ht="17.25" customHeight="1" x14ac:dyDescent="0.25">
      <c r="A259" s="3" t="s">
        <v>87</v>
      </c>
      <c r="B259" s="8" t="s">
        <v>111</v>
      </c>
      <c r="C259" s="3">
        <v>180</v>
      </c>
      <c r="D259" s="3">
        <v>7.4</v>
      </c>
      <c r="E259" s="3">
        <v>4.5</v>
      </c>
      <c r="F259" s="3">
        <v>33.4</v>
      </c>
      <c r="G259" s="3">
        <v>203.3</v>
      </c>
      <c r="H259" s="3">
        <v>7.0000000000000007E-2</v>
      </c>
      <c r="I259" s="3">
        <v>0.11</v>
      </c>
      <c r="J259" s="3">
        <v>16.2</v>
      </c>
      <c r="K259" s="3">
        <v>0</v>
      </c>
      <c r="L259" s="3">
        <v>0.28999999999999998</v>
      </c>
      <c r="M259" s="3">
        <v>145.71</v>
      </c>
      <c r="N259" s="3">
        <v>200.54</v>
      </c>
      <c r="O259" s="3">
        <v>182.66</v>
      </c>
      <c r="P259" s="3">
        <v>21.82</v>
      </c>
      <c r="Q259" s="3">
        <v>145.96</v>
      </c>
      <c r="R259" s="3">
        <v>0.46</v>
      </c>
      <c r="S259" s="3">
        <v>16.2</v>
      </c>
      <c r="T259" s="3">
        <v>1.58</v>
      </c>
      <c r="U259" s="3">
        <v>28.8</v>
      </c>
    </row>
    <row r="260" spans="1:21" x14ac:dyDescent="0.25">
      <c r="A260" s="3" t="s">
        <v>81</v>
      </c>
      <c r="B260" s="3" t="s">
        <v>82</v>
      </c>
      <c r="C260" s="3">
        <v>150</v>
      </c>
      <c r="D260" s="3">
        <v>0.1</v>
      </c>
      <c r="E260" s="3">
        <v>0</v>
      </c>
      <c r="F260" s="3">
        <v>4.8</v>
      </c>
      <c r="G260" s="3">
        <v>19.600000000000001</v>
      </c>
      <c r="H260" s="3">
        <v>0</v>
      </c>
      <c r="I260" s="3">
        <v>0</v>
      </c>
      <c r="J260" s="3">
        <v>0.11</v>
      </c>
      <c r="K260" s="3">
        <v>0</v>
      </c>
      <c r="L260" s="3">
        <v>0.02</v>
      </c>
      <c r="M260" s="3">
        <v>0.27</v>
      </c>
      <c r="N260" s="3">
        <v>7.85</v>
      </c>
      <c r="O260" s="3">
        <v>47.93</v>
      </c>
      <c r="P260" s="3">
        <v>1.44</v>
      </c>
      <c r="Q260" s="3">
        <v>2.69</v>
      </c>
      <c r="R260" s="3">
        <v>0.28000000000000003</v>
      </c>
      <c r="S260" s="3">
        <v>0</v>
      </c>
      <c r="T260" s="3">
        <v>0</v>
      </c>
      <c r="U260" s="3">
        <v>0</v>
      </c>
    </row>
    <row r="261" spans="1:21" x14ac:dyDescent="0.25">
      <c r="A261" s="3" t="s">
        <v>32</v>
      </c>
      <c r="B261" s="3" t="s">
        <v>33</v>
      </c>
      <c r="C261" s="3">
        <v>20</v>
      </c>
      <c r="D261" s="3">
        <v>1.6</v>
      </c>
      <c r="E261" s="3">
        <v>0.2</v>
      </c>
      <c r="F261" s="3">
        <v>9.8000000000000007</v>
      </c>
      <c r="G261" s="3">
        <v>47.5</v>
      </c>
      <c r="H261" s="3">
        <v>0.03</v>
      </c>
      <c r="I261" s="3">
        <v>0.01</v>
      </c>
      <c r="J261" s="3">
        <v>0</v>
      </c>
      <c r="K261" s="3">
        <v>0</v>
      </c>
      <c r="L261" s="3">
        <v>0</v>
      </c>
      <c r="M261" s="3">
        <v>88.6</v>
      </c>
      <c r="N261" s="3">
        <v>27.2</v>
      </c>
      <c r="O261" s="3">
        <v>4.5999999999999996</v>
      </c>
      <c r="P261" s="3">
        <v>6.8</v>
      </c>
      <c r="Q261" s="3">
        <v>17.8</v>
      </c>
      <c r="R261" s="3">
        <v>0.4</v>
      </c>
      <c r="S261" s="3">
        <v>0.64</v>
      </c>
      <c r="T261" s="3">
        <v>1.2</v>
      </c>
      <c r="U261" s="3">
        <v>2.9</v>
      </c>
    </row>
    <row r="262" spans="1:21" x14ac:dyDescent="0.25">
      <c r="A262" s="3"/>
      <c r="B262" s="2" t="s">
        <v>34</v>
      </c>
      <c r="C262" s="2">
        <f t="shared" ref="C262:U262" si="44">SUM(C258:C261)</f>
        <v>360</v>
      </c>
      <c r="D262" s="2">
        <f t="shared" si="44"/>
        <v>11.399999999999999</v>
      </c>
      <c r="E262" s="2">
        <f t="shared" si="44"/>
        <v>7.7</v>
      </c>
      <c r="F262" s="2">
        <f t="shared" si="44"/>
        <v>48</v>
      </c>
      <c r="G262" s="2">
        <f t="shared" si="44"/>
        <v>306.20000000000005</v>
      </c>
      <c r="H262" s="2">
        <f t="shared" si="44"/>
        <v>0.1</v>
      </c>
      <c r="I262" s="2">
        <f t="shared" si="44"/>
        <v>0.15000000000000002</v>
      </c>
      <c r="J262" s="2">
        <f t="shared" si="44"/>
        <v>42.31</v>
      </c>
      <c r="K262" s="2">
        <f t="shared" si="44"/>
        <v>0.1</v>
      </c>
      <c r="L262" s="2">
        <f t="shared" si="44"/>
        <v>0.38</v>
      </c>
      <c r="M262" s="2">
        <f t="shared" si="44"/>
        <v>315.58000000000004</v>
      </c>
      <c r="N262" s="2">
        <f t="shared" si="44"/>
        <v>244.39</v>
      </c>
      <c r="O262" s="2">
        <f t="shared" si="44"/>
        <v>323.19</v>
      </c>
      <c r="P262" s="2">
        <f t="shared" si="44"/>
        <v>33.56</v>
      </c>
      <c r="Q262" s="2">
        <f t="shared" si="44"/>
        <v>216.45000000000002</v>
      </c>
      <c r="R262" s="2">
        <f t="shared" si="44"/>
        <v>1.2400000000000002</v>
      </c>
      <c r="S262" s="2">
        <f t="shared" si="44"/>
        <v>16.84</v>
      </c>
      <c r="T262" s="2">
        <f t="shared" si="44"/>
        <v>4.2300000000000004</v>
      </c>
      <c r="U262" s="2">
        <f t="shared" si="44"/>
        <v>31.7</v>
      </c>
    </row>
    <row r="263" spans="1:21" x14ac:dyDescent="0.25">
      <c r="A263" s="3"/>
      <c r="B263" s="2" t="s">
        <v>35</v>
      </c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</row>
    <row r="264" spans="1:21" x14ac:dyDescent="0.25">
      <c r="A264" s="3" t="s">
        <v>32</v>
      </c>
      <c r="B264" s="3" t="s">
        <v>36</v>
      </c>
      <c r="C264" s="3">
        <v>150</v>
      </c>
      <c r="D264" s="3">
        <v>4.3499999999999996</v>
      </c>
      <c r="E264" s="3">
        <v>3.75</v>
      </c>
      <c r="F264" s="3">
        <v>7.2</v>
      </c>
      <c r="G264" s="3">
        <v>79.900000000000006</v>
      </c>
      <c r="H264" s="3">
        <v>7.5999999999999998E-2</v>
      </c>
      <c r="I264" s="3">
        <v>0.18</v>
      </c>
      <c r="J264" s="3">
        <v>19.8</v>
      </c>
      <c r="K264" s="3">
        <v>0</v>
      </c>
      <c r="L264" s="3">
        <v>0.78</v>
      </c>
      <c r="M264" s="3">
        <v>57</v>
      </c>
      <c r="N264" s="3">
        <v>181.77</v>
      </c>
      <c r="O264" s="3">
        <v>158.4</v>
      </c>
      <c r="P264" s="3">
        <v>18.27</v>
      </c>
      <c r="Q264" s="3">
        <v>117.45</v>
      </c>
      <c r="R264" s="3">
        <v>0.13100000000000001</v>
      </c>
      <c r="S264" s="3">
        <v>13.5</v>
      </c>
      <c r="T264" s="3">
        <v>2.64</v>
      </c>
      <c r="U264" s="3">
        <v>30</v>
      </c>
    </row>
    <row r="265" spans="1:21" x14ac:dyDescent="0.25">
      <c r="A265" s="3"/>
      <c r="B265" s="2" t="s">
        <v>37</v>
      </c>
      <c r="C265" s="2">
        <f>C264</f>
        <v>150</v>
      </c>
      <c r="D265" s="2">
        <f t="shared" ref="D265:U265" si="45">D264</f>
        <v>4.3499999999999996</v>
      </c>
      <c r="E265" s="2">
        <f t="shared" si="45"/>
        <v>3.75</v>
      </c>
      <c r="F265" s="2">
        <f t="shared" si="45"/>
        <v>7.2</v>
      </c>
      <c r="G265" s="2">
        <f t="shared" si="45"/>
        <v>79.900000000000006</v>
      </c>
      <c r="H265" s="2">
        <f t="shared" si="45"/>
        <v>7.5999999999999998E-2</v>
      </c>
      <c r="I265" s="2">
        <f t="shared" si="45"/>
        <v>0.18</v>
      </c>
      <c r="J265" s="2">
        <f t="shared" si="45"/>
        <v>19.8</v>
      </c>
      <c r="K265" s="2">
        <f t="shared" si="45"/>
        <v>0</v>
      </c>
      <c r="L265" s="2">
        <f t="shared" si="45"/>
        <v>0.78</v>
      </c>
      <c r="M265" s="2">
        <f t="shared" si="45"/>
        <v>57</v>
      </c>
      <c r="N265" s="2">
        <f t="shared" si="45"/>
        <v>181.77</v>
      </c>
      <c r="O265" s="2">
        <f t="shared" si="45"/>
        <v>158.4</v>
      </c>
      <c r="P265" s="2">
        <f t="shared" si="45"/>
        <v>18.27</v>
      </c>
      <c r="Q265" s="2">
        <f t="shared" si="45"/>
        <v>117.45</v>
      </c>
      <c r="R265" s="2">
        <f t="shared" si="45"/>
        <v>0.13100000000000001</v>
      </c>
      <c r="S265" s="2">
        <f t="shared" si="45"/>
        <v>13.5</v>
      </c>
      <c r="T265" s="2">
        <f t="shared" si="45"/>
        <v>2.64</v>
      </c>
      <c r="U265" s="2">
        <f t="shared" si="45"/>
        <v>30</v>
      </c>
    </row>
    <row r="266" spans="1:21" x14ac:dyDescent="0.25">
      <c r="A266" s="3"/>
      <c r="B266" s="2" t="s">
        <v>38</v>
      </c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</row>
    <row r="267" spans="1:21" ht="30" x14ac:dyDescent="0.25">
      <c r="A267" s="8" t="s">
        <v>166</v>
      </c>
      <c r="B267" s="15" t="s">
        <v>185</v>
      </c>
      <c r="C267" s="3">
        <v>50</v>
      </c>
      <c r="D267" s="3">
        <v>0.46</v>
      </c>
      <c r="E267" s="3">
        <v>5.09</v>
      </c>
      <c r="F267" s="3">
        <v>3.57</v>
      </c>
      <c r="G267" s="3">
        <v>62</v>
      </c>
      <c r="H267" s="3">
        <v>0.01</v>
      </c>
      <c r="I267" s="3">
        <v>0.02</v>
      </c>
      <c r="J267" s="3">
        <v>366.45</v>
      </c>
      <c r="K267" s="3">
        <v>0</v>
      </c>
      <c r="L267" s="3">
        <v>2</v>
      </c>
      <c r="M267" s="3">
        <v>57</v>
      </c>
      <c r="N267" s="3">
        <v>86</v>
      </c>
      <c r="O267" s="3">
        <v>10</v>
      </c>
      <c r="P267" s="3">
        <v>11</v>
      </c>
      <c r="Q267" s="3">
        <v>16</v>
      </c>
      <c r="R267" s="3">
        <v>0.5</v>
      </c>
      <c r="S267" s="3">
        <v>8.5</v>
      </c>
      <c r="T267" s="3">
        <v>0</v>
      </c>
      <c r="U267" s="3">
        <v>17.98</v>
      </c>
    </row>
    <row r="268" spans="1:21" x14ac:dyDescent="0.25">
      <c r="A268" s="3" t="s">
        <v>39</v>
      </c>
      <c r="B268" s="8" t="s">
        <v>157</v>
      </c>
      <c r="C268" s="3">
        <v>200</v>
      </c>
      <c r="D268" s="3">
        <v>5.2</v>
      </c>
      <c r="E268" s="3">
        <v>2.8</v>
      </c>
      <c r="F268" s="3">
        <v>18.5</v>
      </c>
      <c r="G268" s="3">
        <v>119.6</v>
      </c>
      <c r="H268" s="3">
        <v>0.09</v>
      </c>
      <c r="I268" s="3">
        <v>0.05</v>
      </c>
      <c r="J268" s="3">
        <v>97.51</v>
      </c>
      <c r="K268" s="3">
        <v>0</v>
      </c>
      <c r="L268" s="3">
        <v>6.89</v>
      </c>
      <c r="M268" s="3">
        <v>93.01</v>
      </c>
      <c r="N268" s="3">
        <v>410.42</v>
      </c>
      <c r="O268" s="3">
        <v>13.73</v>
      </c>
      <c r="P268" s="3">
        <v>20.84</v>
      </c>
      <c r="Q268" s="3">
        <v>54.56</v>
      </c>
      <c r="R268" s="3">
        <v>0.86</v>
      </c>
      <c r="S268" s="3">
        <v>16.760000000000002</v>
      </c>
      <c r="T268" s="3">
        <v>0.23</v>
      </c>
      <c r="U268" s="3">
        <v>32.72</v>
      </c>
    </row>
    <row r="269" spans="1:21" x14ac:dyDescent="0.25">
      <c r="A269" s="3" t="s">
        <v>90</v>
      </c>
      <c r="B269" s="3" t="s">
        <v>91</v>
      </c>
      <c r="C269" s="3">
        <v>130</v>
      </c>
      <c r="D269" s="3">
        <v>2.7</v>
      </c>
      <c r="E269" s="3">
        <v>4.5999999999999996</v>
      </c>
      <c r="F269" s="3">
        <v>17.2</v>
      </c>
      <c r="G269" s="3">
        <v>120.8</v>
      </c>
      <c r="H269" s="3">
        <v>0.1</v>
      </c>
      <c r="I269" s="3">
        <v>0.09</v>
      </c>
      <c r="J269" s="3">
        <v>20.62</v>
      </c>
      <c r="K269" s="3">
        <v>0.08</v>
      </c>
      <c r="L269" s="3">
        <v>8.84</v>
      </c>
      <c r="M269" s="3">
        <v>140.21</v>
      </c>
      <c r="N269" s="3">
        <v>541.52</v>
      </c>
      <c r="O269" s="3">
        <v>34.22</v>
      </c>
      <c r="P269" s="3">
        <v>24.47</v>
      </c>
      <c r="Q269" s="3">
        <v>73.209999999999994</v>
      </c>
      <c r="R269" s="3">
        <v>0.89</v>
      </c>
      <c r="S269" s="3">
        <v>24.67</v>
      </c>
      <c r="T269" s="3">
        <v>0.68</v>
      </c>
      <c r="U269" s="3">
        <v>37.090000000000003</v>
      </c>
    </row>
    <row r="270" spans="1:21" x14ac:dyDescent="0.25">
      <c r="A270" s="15" t="s">
        <v>167</v>
      </c>
      <c r="B270" s="8" t="s">
        <v>168</v>
      </c>
      <c r="C270" s="22" t="s">
        <v>169</v>
      </c>
      <c r="D270" s="3">
        <v>9.3000000000000007</v>
      </c>
      <c r="E270" s="3">
        <v>7.1</v>
      </c>
      <c r="F270" s="3">
        <v>11.8</v>
      </c>
      <c r="G270" s="3">
        <v>148.6</v>
      </c>
      <c r="H270" s="3">
        <v>0</v>
      </c>
      <c r="I270" s="3">
        <v>0</v>
      </c>
      <c r="J270" s="3">
        <v>0.1</v>
      </c>
      <c r="K270" s="3">
        <v>0</v>
      </c>
      <c r="L270" s="3">
        <v>1.4</v>
      </c>
      <c r="M270" s="3">
        <v>0</v>
      </c>
      <c r="N270" s="3">
        <v>0</v>
      </c>
      <c r="O270" s="3">
        <v>14.7</v>
      </c>
      <c r="P270" s="3">
        <v>18.899999999999999</v>
      </c>
      <c r="Q270" s="3">
        <v>97</v>
      </c>
      <c r="R270" s="3">
        <v>1.7</v>
      </c>
      <c r="S270" s="3">
        <v>0</v>
      </c>
      <c r="T270" s="3">
        <v>0</v>
      </c>
      <c r="U270" s="3">
        <v>0</v>
      </c>
    </row>
    <row r="271" spans="1:21" x14ac:dyDescent="0.25">
      <c r="A271" s="3" t="s">
        <v>40</v>
      </c>
      <c r="B271" s="3" t="s">
        <v>41</v>
      </c>
      <c r="C271" s="3">
        <v>150</v>
      </c>
      <c r="D271" s="3">
        <v>0.4</v>
      </c>
      <c r="E271" s="3">
        <v>0</v>
      </c>
      <c r="F271" s="3">
        <v>14.8</v>
      </c>
      <c r="G271" s="3">
        <v>60.7</v>
      </c>
      <c r="H271" s="3">
        <v>0</v>
      </c>
      <c r="I271" s="3">
        <v>0</v>
      </c>
      <c r="J271" s="3">
        <v>11.25</v>
      </c>
      <c r="K271" s="3">
        <v>0</v>
      </c>
      <c r="L271" s="3">
        <v>0.02</v>
      </c>
      <c r="M271" s="3">
        <v>0.04</v>
      </c>
      <c r="N271" s="3">
        <v>0.13</v>
      </c>
      <c r="O271" s="3">
        <v>81.06</v>
      </c>
      <c r="P271" s="3">
        <v>1.58</v>
      </c>
      <c r="Q271" s="3">
        <v>3.23</v>
      </c>
      <c r="R271" s="3">
        <v>0.06</v>
      </c>
      <c r="S271" s="3">
        <v>0</v>
      </c>
      <c r="T271" s="3">
        <v>0</v>
      </c>
      <c r="U271" s="3">
        <v>0</v>
      </c>
    </row>
    <row r="272" spans="1:21" x14ac:dyDescent="0.25">
      <c r="A272" s="3" t="s">
        <v>32</v>
      </c>
      <c r="B272" s="3" t="s">
        <v>42</v>
      </c>
      <c r="C272" s="3">
        <v>20</v>
      </c>
      <c r="D272" s="3">
        <v>1.5</v>
      </c>
      <c r="E272" s="3">
        <v>0.2</v>
      </c>
      <c r="F272" s="3">
        <v>9.8000000000000007</v>
      </c>
      <c r="G272" s="3">
        <v>46.9</v>
      </c>
      <c r="H272" s="3">
        <v>0.02</v>
      </c>
      <c r="I272" s="3">
        <v>0.01</v>
      </c>
      <c r="J272" s="3">
        <v>0</v>
      </c>
      <c r="K272" s="3">
        <v>0</v>
      </c>
      <c r="L272" s="3">
        <v>0</v>
      </c>
      <c r="M272" s="3">
        <v>99.8</v>
      </c>
      <c r="N272" s="3">
        <v>18.600000000000001</v>
      </c>
      <c r="O272" s="3">
        <v>4</v>
      </c>
      <c r="P272" s="3">
        <v>2.8</v>
      </c>
      <c r="Q272" s="3">
        <v>13</v>
      </c>
      <c r="R272" s="3">
        <v>0.22</v>
      </c>
      <c r="S272" s="3">
        <v>0.64</v>
      </c>
      <c r="T272" s="3">
        <v>1.2</v>
      </c>
      <c r="U272" s="3">
        <v>2.9</v>
      </c>
    </row>
    <row r="273" spans="1:21" x14ac:dyDescent="0.25">
      <c r="A273" s="3" t="s">
        <v>32</v>
      </c>
      <c r="B273" s="3" t="s">
        <v>43</v>
      </c>
      <c r="C273" s="3">
        <v>20</v>
      </c>
      <c r="D273" s="3">
        <v>1.3</v>
      </c>
      <c r="E273" s="3">
        <v>0.2</v>
      </c>
      <c r="F273" s="3">
        <v>6.7</v>
      </c>
      <c r="G273" s="3">
        <v>34.200000000000003</v>
      </c>
      <c r="H273" s="3">
        <v>0.04</v>
      </c>
      <c r="I273" s="3">
        <v>0.02</v>
      </c>
      <c r="J273" s="3">
        <v>0</v>
      </c>
      <c r="K273" s="3">
        <v>0</v>
      </c>
      <c r="L273" s="3">
        <v>0</v>
      </c>
      <c r="M273" s="3">
        <v>122</v>
      </c>
      <c r="N273" s="3">
        <v>49</v>
      </c>
      <c r="O273" s="3">
        <v>7</v>
      </c>
      <c r="P273" s="3">
        <v>9.4</v>
      </c>
      <c r="Q273" s="3">
        <v>31.6</v>
      </c>
      <c r="R273" s="3">
        <v>0.78</v>
      </c>
      <c r="S273" s="3">
        <v>0</v>
      </c>
      <c r="T273" s="3">
        <v>6.18</v>
      </c>
      <c r="U273" s="3">
        <v>0</v>
      </c>
    </row>
    <row r="274" spans="1:21" x14ac:dyDescent="0.25">
      <c r="A274" s="3"/>
      <c r="B274" s="2" t="s">
        <v>44</v>
      </c>
      <c r="C274" s="2">
        <v>650</v>
      </c>
      <c r="D274" s="2">
        <f t="shared" ref="D274:U274" si="46">SUM(D267:D273)</f>
        <v>20.86</v>
      </c>
      <c r="E274" s="2">
        <f t="shared" si="46"/>
        <v>19.989999999999995</v>
      </c>
      <c r="F274" s="2">
        <f t="shared" si="46"/>
        <v>82.36999999999999</v>
      </c>
      <c r="G274" s="2">
        <f t="shared" si="46"/>
        <v>592.80000000000007</v>
      </c>
      <c r="H274" s="2">
        <f t="shared" si="46"/>
        <v>0.26</v>
      </c>
      <c r="I274" s="2">
        <f t="shared" si="46"/>
        <v>0.19</v>
      </c>
      <c r="J274" s="2">
        <f t="shared" si="46"/>
        <v>495.93</v>
      </c>
      <c r="K274" s="2">
        <f t="shared" si="46"/>
        <v>0.08</v>
      </c>
      <c r="L274" s="2">
        <f t="shared" si="46"/>
        <v>19.149999999999999</v>
      </c>
      <c r="M274" s="2">
        <f t="shared" si="46"/>
        <v>512.06000000000006</v>
      </c>
      <c r="N274" s="2">
        <f t="shared" si="46"/>
        <v>1105.67</v>
      </c>
      <c r="O274" s="2">
        <f t="shared" si="46"/>
        <v>164.71</v>
      </c>
      <c r="P274" s="2">
        <f t="shared" si="46"/>
        <v>88.990000000000009</v>
      </c>
      <c r="Q274" s="2">
        <f t="shared" si="46"/>
        <v>288.60000000000002</v>
      </c>
      <c r="R274" s="2">
        <f t="shared" si="46"/>
        <v>5.01</v>
      </c>
      <c r="S274" s="2">
        <f t="shared" si="46"/>
        <v>50.570000000000007</v>
      </c>
      <c r="T274" s="2">
        <f t="shared" si="46"/>
        <v>8.2899999999999991</v>
      </c>
      <c r="U274" s="2">
        <f t="shared" si="46"/>
        <v>90.690000000000012</v>
      </c>
    </row>
    <row r="275" spans="1:21" x14ac:dyDescent="0.25">
      <c r="A275" s="3"/>
      <c r="B275" s="2" t="s">
        <v>45</v>
      </c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</row>
    <row r="276" spans="1:21" x14ac:dyDescent="0.25">
      <c r="A276" s="3" t="s">
        <v>30</v>
      </c>
      <c r="B276" s="3" t="s">
        <v>31</v>
      </c>
      <c r="C276" s="3">
        <v>150</v>
      </c>
      <c r="D276" s="3">
        <v>1.1000000000000001</v>
      </c>
      <c r="E276" s="3">
        <v>0.8</v>
      </c>
      <c r="F276" s="3">
        <v>6.4</v>
      </c>
      <c r="G276" s="3">
        <v>37.700000000000003</v>
      </c>
      <c r="H276" s="3">
        <v>0.01</v>
      </c>
      <c r="I276" s="3">
        <v>0.05</v>
      </c>
      <c r="J276" s="3">
        <v>5.0599999999999996</v>
      </c>
      <c r="K276" s="3">
        <v>0</v>
      </c>
      <c r="L276" s="3">
        <v>0.21</v>
      </c>
      <c r="M276" s="3">
        <v>14.52</v>
      </c>
      <c r="N276" s="3">
        <v>53.29</v>
      </c>
      <c r="O276" s="3">
        <v>75.98</v>
      </c>
      <c r="P276" s="3">
        <v>6</v>
      </c>
      <c r="Q276" s="3">
        <v>32.049999999999997</v>
      </c>
      <c r="R276" s="3">
        <v>0.31</v>
      </c>
      <c r="S276" s="3">
        <v>3.38</v>
      </c>
      <c r="T276" s="3">
        <v>0.66</v>
      </c>
      <c r="U276" s="3">
        <v>7.5</v>
      </c>
    </row>
    <row r="277" spans="1:21" x14ac:dyDescent="0.25">
      <c r="A277" s="8" t="s">
        <v>32</v>
      </c>
      <c r="B277" s="8" t="s">
        <v>175</v>
      </c>
      <c r="C277" s="3">
        <v>140</v>
      </c>
      <c r="D277" s="3">
        <v>3.6</v>
      </c>
      <c r="E277" s="3">
        <v>1.2</v>
      </c>
      <c r="F277" s="3">
        <v>50.4</v>
      </c>
      <c r="G277" s="3">
        <v>226.8</v>
      </c>
      <c r="H277" s="3">
        <v>7.0000000000000007E-2</v>
      </c>
      <c r="I277" s="3">
        <v>0.1</v>
      </c>
      <c r="J277" s="3">
        <v>28.8</v>
      </c>
      <c r="K277" s="3">
        <v>0</v>
      </c>
      <c r="L277" s="3">
        <v>10</v>
      </c>
      <c r="M277" s="3">
        <v>57</v>
      </c>
      <c r="N277" s="3">
        <v>693</v>
      </c>
      <c r="O277" s="3">
        <v>17</v>
      </c>
      <c r="P277" s="3">
        <v>88</v>
      </c>
      <c r="Q277" s="3">
        <v>58</v>
      </c>
      <c r="R277" s="3">
        <v>1.3</v>
      </c>
      <c r="S277" s="3">
        <v>0.12</v>
      </c>
      <c r="T277" s="3">
        <v>2.1</v>
      </c>
      <c r="U277" s="3">
        <v>5.28</v>
      </c>
    </row>
    <row r="278" spans="1:21" x14ac:dyDescent="0.25">
      <c r="A278" s="3" t="s">
        <v>32</v>
      </c>
      <c r="B278" s="3" t="s">
        <v>85</v>
      </c>
      <c r="C278" s="3">
        <v>12</v>
      </c>
      <c r="D278" s="3">
        <v>1.6</v>
      </c>
      <c r="E278" s="3">
        <v>0.2</v>
      </c>
      <c r="F278" s="3">
        <v>10.3</v>
      </c>
      <c r="G278" s="3">
        <v>49.6</v>
      </c>
      <c r="H278" s="3">
        <v>0.03</v>
      </c>
      <c r="I278" s="3">
        <v>0.01</v>
      </c>
      <c r="J278" s="3">
        <v>0</v>
      </c>
      <c r="K278" s="3">
        <v>0</v>
      </c>
      <c r="L278" s="3">
        <v>0</v>
      </c>
      <c r="M278" s="3">
        <v>90.75</v>
      </c>
      <c r="N278" s="3">
        <v>27.75</v>
      </c>
      <c r="O278" s="3">
        <v>4.5</v>
      </c>
      <c r="P278" s="3">
        <v>6.9</v>
      </c>
      <c r="Q278" s="3">
        <v>18.149999999999999</v>
      </c>
      <c r="R278" s="3">
        <v>0.44</v>
      </c>
      <c r="S278" s="3">
        <v>0</v>
      </c>
      <c r="T278" s="3">
        <v>0</v>
      </c>
      <c r="U278" s="3">
        <v>0</v>
      </c>
    </row>
    <row r="279" spans="1:21" x14ac:dyDescent="0.25">
      <c r="A279" s="3"/>
      <c r="B279" s="2" t="s">
        <v>47</v>
      </c>
      <c r="C279" s="2">
        <f t="shared" ref="C279:U279" si="47">SUM(C276:C278)</f>
        <v>302</v>
      </c>
      <c r="D279" s="2">
        <f t="shared" si="47"/>
        <v>6.3000000000000007</v>
      </c>
      <c r="E279" s="2">
        <f t="shared" si="47"/>
        <v>2.2000000000000002</v>
      </c>
      <c r="F279" s="2">
        <f t="shared" si="47"/>
        <v>67.099999999999994</v>
      </c>
      <c r="G279" s="2">
        <f t="shared" si="47"/>
        <v>314.10000000000002</v>
      </c>
      <c r="H279" s="2">
        <f t="shared" si="47"/>
        <v>0.11</v>
      </c>
      <c r="I279" s="2">
        <f t="shared" si="47"/>
        <v>0.16000000000000003</v>
      </c>
      <c r="J279" s="2">
        <f t="shared" si="47"/>
        <v>33.86</v>
      </c>
      <c r="K279" s="2">
        <f t="shared" si="47"/>
        <v>0</v>
      </c>
      <c r="L279" s="2">
        <f t="shared" si="47"/>
        <v>10.210000000000001</v>
      </c>
      <c r="M279" s="2">
        <f t="shared" si="47"/>
        <v>162.26999999999998</v>
      </c>
      <c r="N279" s="2">
        <f t="shared" si="47"/>
        <v>774.04</v>
      </c>
      <c r="O279" s="2">
        <f t="shared" si="47"/>
        <v>97.48</v>
      </c>
      <c r="P279" s="2">
        <f t="shared" si="47"/>
        <v>100.9</v>
      </c>
      <c r="Q279" s="2">
        <f t="shared" si="47"/>
        <v>108.19999999999999</v>
      </c>
      <c r="R279" s="2">
        <f t="shared" si="47"/>
        <v>2.0500000000000003</v>
      </c>
      <c r="S279" s="2">
        <f t="shared" si="47"/>
        <v>3.5</v>
      </c>
      <c r="T279" s="2">
        <f t="shared" si="47"/>
        <v>2.7600000000000002</v>
      </c>
      <c r="U279" s="2">
        <f t="shared" si="47"/>
        <v>12.780000000000001</v>
      </c>
    </row>
    <row r="280" spans="1:21" x14ac:dyDescent="0.25">
      <c r="A280" s="3"/>
      <c r="B280" s="5" t="s">
        <v>48</v>
      </c>
      <c r="C280" s="5">
        <f t="shared" ref="C280:U280" si="48">C262+C265+C274+C279</f>
        <v>1462</v>
      </c>
      <c r="D280" s="5">
        <f t="shared" si="48"/>
        <v>42.91</v>
      </c>
      <c r="E280" s="5">
        <f t="shared" si="48"/>
        <v>33.639999999999993</v>
      </c>
      <c r="F280" s="5">
        <f t="shared" si="48"/>
        <v>204.67</v>
      </c>
      <c r="G280" s="5">
        <f t="shared" si="48"/>
        <v>1293</v>
      </c>
      <c r="H280" s="5">
        <f t="shared" si="48"/>
        <v>0.54600000000000004</v>
      </c>
      <c r="I280" s="5">
        <f t="shared" si="48"/>
        <v>0.68</v>
      </c>
      <c r="J280" s="5">
        <f t="shared" si="48"/>
        <v>591.9</v>
      </c>
      <c r="K280" s="5">
        <f t="shared" si="48"/>
        <v>0.18</v>
      </c>
      <c r="L280" s="5">
        <f t="shared" si="48"/>
        <v>30.52</v>
      </c>
      <c r="M280" s="5">
        <f t="shared" si="48"/>
        <v>1046.9100000000001</v>
      </c>
      <c r="N280" s="5">
        <f t="shared" si="48"/>
        <v>2305.87</v>
      </c>
      <c r="O280" s="5">
        <f t="shared" si="48"/>
        <v>743.78000000000009</v>
      </c>
      <c r="P280" s="5">
        <f t="shared" si="48"/>
        <v>241.72</v>
      </c>
      <c r="Q280" s="5">
        <f t="shared" si="48"/>
        <v>730.7</v>
      </c>
      <c r="R280" s="5">
        <f t="shared" si="48"/>
        <v>8.4310000000000009</v>
      </c>
      <c r="S280" s="5">
        <f t="shared" si="48"/>
        <v>84.410000000000011</v>
      </c>
      <c r="T280" s="5">
        <f t="shared" si="48"/>
        <v>17.920000000000002</v>
      </c>
      <c r="U280" s="5">
        <f t="shared" si="48"/>
        <v>165.17000000000002</v>
      </c>
    </row>
    <row r="282" spans="1:21" ht="15.75" x14ac:dyDescent="0.25">
      <c r="A282" s="27" t="s">
        <v>153</v>
      </c>
      <c r="B282" s="27"/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27"/>
      <c r="N282" s="27"/>
      <c r="O282" s="27"/>
      <c r="P282" s="27"/>
      <c r="Q282" s="27"/>
      <c r="R282" s="27"/>
      <c r="S282" s="27"/>
      <c r="T282" s="27"/>
      <c r="U282" s="27"/>
    </row>
    <row r="283" spans="1:21" x14ac:dyDescent="0.25">
      <c r="A283" s="7" t="s">
        <v>0</v>
      </c>
      <c r="B283" s="7" t="s">
        <v>1</v>
      </c>
      <c r="C283" s="7" t="s">
        <v>2</v>
      </c>
      <c r="D283" s="7" t="s">
        <v>3</v>
      </c>
      <c r="E283" s="7" t="s">
        <v>4</v>
      </c>
      <c r="F283" s="7" t="s">
        <v>5</v>
      </c>
      <c r="G283" s="7" t="s">
        <v>6</v>
      </c>
      <c r="H283" s="7" t="s">
        <v>7</v>
      </c>
      <c r="I283" s="7" t="s">
        <v>8</v>
      </c>
      <c r="J283" s="7" t="s">
        <v>9</v>
      </c>
      <c r="K283" s="7" t="s">
        <v>10</v>
      </c>
      <c r="L283" s="7" t="s">
        <v>11</v>
      </c>
      <c r="M283" s="7" t="s">
        <v>12</v>
      </c>
      <c r="N283" s="7" t="s">
        <v>13</v>
      </c>
      <c r="O283" s="7" t="s">
        <v>14</v>
      </c>
      <c r="P283" s="7" t="s">
        <v>15</v>
      </c>
      <c r="Q283" s="7" t="s">
        <v>16</v>
      </c>
      <c r="R283" s="7" t="s">
        <v>17</v>
      </c>
      <c r="S283" s="7" t="s">
        <v>18</v>
      </c>
      <c r="T283" s="7" t="s">
        <v>19</v>
      </c>
      <c r="U283" s="7" t="s">
        <v>20</v>
      </c>
    </row>
    <row r="284" spans="1:21" x14ac:dyDescent="0.25">
      <c r="A284" s="7"/>
      <c r="B284" s="7"/>
      <c r="C284" s="7" t="s">
        <v>21</v>
      </c>
      <c r="D284" s="7" t="s">
        <v>21</v>
      </c>
      <c r="E284" s="7" t="s">
        <v>21</v>
      </c>
      <c r="F284" s="7" t="s">
        <v>21</v>
      </c>
      <c r="G284" s="7" t="s">
        <v>22</v>
      </c>
      <c r="H284" s="7" t="s">
        <v>23</v>
      </c>
      <c r="I284" s="7" t="s">
        <v>23</v>
      </c>
      <c r="J284" s="7" t="s">
        <v>24</v>
      </c>
      <c r="K284" s="7" t="s">
        <v>25</v>
      </c>
      <c r="L284" s="7" t="s">
        <v>23</v>
      </c>
      <c r="M284" s="7" t="s">
        <v>23</v>
      </c>
      <c r="N284" s="7" t="s">
        <v>23</v>
      </c>
      <c r="O284" s="7" t="s">
        <v>23</v>
      </c>
      <c r="P284" s="7" t="s">
        <v>23</v>
      </c>
      <c r="Q284" s="7" t="s">
        <v>23</v>
      </c>
      <c r="R284" s="7" t="s">
        <v>23</v>
      </c>
      <c r="S284" s="7" t="s">
        <v>25</v>
      </c>
      <c r="T284" s="7" t="s">
        <v>25</v>
      </c>
      <c r="U284" s="7" t="s">
        <v>25</v>
      </c>
    </row>
    <row r="285" spans="1:21" x14ac:dyDescent="0.25">
      <c r="A285" s="3"/>
      <c r="B285" s="4" t="s">
        <v>105</v>
      </c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</row>
    <row r="286" spans="1:21" x14ac:dyDescent="0.25">
      <c r="A286" s="3"/>
      <c r="B286" s="2" t="s">
        <v>27</v>
      </c>
      <c r="C286" s="6" t="s">
        <v>138</v>
      </c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</row>
    <row r="287" spans="1:21" x14ac:dyDescent="0.25">
      <c r="A287" s="3" t="s">
        <v>64</v>
      </c>
      <c r="B287" s="3" t="s">
        <v>65</v>
      </c>
      <c r="C287" s="3">
        <v>150</v>
      </c>
      <c r="D287" s="3">
        <v>12.68</v>
      </c>
      <c r="E287" s="3">
        <v>17.95</v>
      </c>
      <c r="F287" s="3">
        <v>3.25</v>
      </c>
      <c r="G287" s="3">
        <v>225.2</v>
      </c>
      <c r="H287" s="3">
        <v>7.0000000000000007E-2</v>
      </c>
      <c r="I287" s="3">
        <v>0.4</v>
      </c>
      <c r="J287" s="3">
        <v>182.66</v>
      </c>
      <c r="K287" s="3">
        <v>2.1800000000000002</v>
      </c>
      <c r="L287" s="3">
        <v>0</v>
      </c>
      <c r="M287" s="3">
        <v>264</v>
      </c>
      <c r="N287" s="3">
        <v>180</v>
      </c>
      <c r="O287" s="3">
        <v>110</v>
      </c>
      <c r="P287" s="3">
        <v>17</v>
      </c>
      <c r="Q287" s="3">
        <v>202</v>
      </c>
      <c r="R287" s="3">
        <v>2.1</v>
      </c>
      <c r="S287" s="3">
        <v>43.65</v>
      </c>
      <c r="T287" s="3">
        <v>26</v>
      </c>
      <c r="U287" s="3">
        <v>62.62</v>
      </c>
    </row>
    <row r="288" spans="1:21" x14ac:dyDescent="0.25">
      <c r="A288" s="3" t="s">
        <v>66</v>
      </c>
      <c r="B288" s="3" t="s">
        <v>67</v>
      </c>
      <c r="C288" s="3">
        <v>155</v>
      </c>
      <c r="D288" s="3">
        <v>0.1</v>
      </c>
      <c r="E288" s="3">
        <v>0</v>
      </c>
      <c r="F288" s="3">
        <v>4.9000000000000004</v>
      </c>
      <c r="G288" s="3">
        <v>20.399999999999999</v>
      </c>
      <c r="H288" s="3">
        <v>0</v>
      </c>
      <c r="I288" s="3">
        <v>0</v>
      </c>
      <c r="J288" s="3">
        <v>0.18</v>
      </c>
      <c r="K288" s="3">
        <v>0</v>
      </c>
      <c r="L288" s="3">
        <v>0.86</v>
      </c>
      <c r="M288" s="3">
        <v>0.71</v>
      </c>
      <c r="N288" s="3">
        <v>14.95</v>
      </c>
      <c r="O288" s="3">
        <v>48.62</v>
      </c>
      <c r="P288" s="3">
        <v>1.98</v>
      </c>
      <c r="Q288" s="3">
        <v>3.7</v>
      </c>
      <c r="R288" s="3">
        <v>0.31</v>
      </c>
      <c r="S288" s="3">
        <v>0.01</v>
      </c>
      <c r="T288" s="3">
        <v>0.02</v>
      </c>
      <c r="U288" s="3">
        <v>0.53</v>
      </c>
    </row>
    <row r="289" spans="1:21" x14ac:dyDescent="0.25">
      <c r="A289" s="3" t="s">
        <v>32</v>
      </c>
      <c r="B289" s="3" t="s">
        <v>33</v>
      </c>
      <c r="C289" s="3">
        <v>20</v>
      </c>
      <c r="D289" s="3">
        <v>1.6</v>
      </c>
      <c r="E289" s="3">
        <v>0.2</v>
      </c>
      <c r="F289" s="3">
        <v>9.8000000000000007</v>
      </c>
      <c r="G289" s="3">
        <v>47.5</v>
      </c>
      <c r="H289" s="3">
        <v>0.03</v>
      </c>
      <c r="I289" s="3">
        <v>0.01</v>
      </c>
      <c r="J289" s="3">
        <v>0</v>
      </c>
      <c r="K289" s="3">
        <v>0</v>
      </c>
      <c r="L289" s="3">
        <v>0</v>
      </c>
      <c r="M289" s="3">
        <v>88.6</v>
      </c>
      <c r="N289" s="3">
        <v>27.2</v>
      </c>
      <c r="O289" s="3">
        <v>4.5999999999999996</v>
      </c>
      <c r="P289" s="3">
        <v>6.8</v>
      </c>
      <c r="Q289" s="3">
        <v>17.8</v>
      </c>
      <c r="R289" s="3">
        <v>0.4</v>
      </c>
      <c r="S289" s="3">
        <v>0.64</v>
      </c>
      <c r="T289" s="3">
        <v>1.2</v>
      </c>
      <c r="U289" s="3">
        <v>2.9</v>
      </c>
    </row>
    <row r="290" spans="1:21" x14ac:dyDescent="0.25">
      <c r="A290" s="3"/>
      <c r="B290" s="2" t="s">
        <v>34</v>
      </c>
      <c r="C290" s="2">
        <f t="shared" ref="C290:U290" si="49">SUM(C287:C289)</f>
        <v>325</v>
      </c>
      <c r="D290" s="2">
        <f t="shared" si="49"/>
        <v>14.379999999999999</v>
      </c>
      <c r="E290" s="2">
        <f t="shared" si="49"/>
        <v>18.149999999999999</v>
      </c>
      <c r="F290" s="2">
        <f t="shared" si="49"/>
        <v>17.950000000000003</v>
      </c>
      <c r="G290" s="2">
        <f t="shared" si="49"/>
        <v>293.10000000000002</v>
      </c>
      <c r="H290" s="2">
        <f t="shared" si="49"/>
        <v>0.1</v>
      </c>
      <c r="I290" s="2">
        <f t="shared" si="49"/>
        <v>0.41000000000000003</v>
      </c>
      <c r="J290" s="2">
        <f t="shared" si="49"/>
        <v>182.84</v>
      </c>
      <c r="K290" s="2">
        <f t="shared" si="49"/>
        <v>2.1800000000000002</v>
      </c>
      <c r="L290" s="2">
        <f t="shared" si="49"/>
        <v>0.86</v>
      </c>
      <c r="M290" s="2">
        <f t="shared" si="49"/>
        <v>353.30999999999995</v>
      </c>
      <c r="N290" s="2">
        <f t="shared" si="49"/>
        <v>222.14999999999998</v>
      </c>
      <c r="O290" s="2">
        <f t="shared" si="49"/>
        <v>163.22</v>
      </c>
      <c r="P290" s="2">
        <f t="shared" si="49"/>
        <v>25.78</v>
      </c>
      <c r="Q290" s="2">
        <f t="shared" si="49"/>
        <v>223.5</v>
      </c>
      <c r="R290" s="2">
        <f t="shared" si="49"/>
        <v>2.81</v>
      </c>
      <c r="S290" s="2">
        <f t="shared" si="49"/>
        <v>44.3</v>
      </c>
      <c r="T290" s="2">
        <f t="shared" si="49"/>
        <v>27.22</v>
      </c>
      <c r="U290" s="2">
        <f t="shared" si="49"/>
        <v>66.05</v>
      </c>
    </row>
    <row r="291" spans="1:21" x14ac:dyDescent="0.25">
      <c r="A291" s="3"/>
      <c r="B291" s="2" t="s">
        <v>35</v>
      </c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</row>
    <row r="292" spans="1:21" x14ac:dyDescent="0.25">
      <c r="A292" s="3" t="s">
        <v>32</v>
      </c>
      <c r="B292" s="8" t="s">
        <v>176</v>
      </c>
      <c r="C292" s="3">
        <v>150</v>
      </c>
      <c r="D292" s="3">
        <v>4.3499999999999996</v>
      </c>
      <c r="E292" s="3">
        <v>3.75</v>
      </c>
      <c r="F292" s="3">
        <v>6.3</v>
      </c>
      <c r="G292" s="3">
        <v>76.400000000000006</v>
      </c>
      <c r="H292" s="3">
        <v>2.1999999999999999E-2</v>
      </c>
      <c r="I292" s="3">
        <v>0.156</v>
      </c>
      <c r="J292" s="3">
        <v>19.8</v>
      </c>
      <c r="K292" s="3">
        <v>0</v>
      </c>
      <c r="L292" s="3">
        <v>0.18</v>
      </c>
      <c r="M292" s="3">
        <v>57</v>
      </c>
      <c r="N292" s="3">
        <v>181.77</v>
      </c>
      <c r="O292" s="3">
        <v>163.68</v>
      </c>
      <c r="P292" s="3">
        <v>18.27</v>
      </c>
      <c r="Q292" s="3">
        <v>120.06</v>
      </c>
      <c r="R292" s="3">
        <v>0.13100000000000001</v>
      </c>
      <c r="S292" s="3">
        <v>13.5</v>
      </c>
      <c r="T292" s="3">
        <v>1.32</v>
      </c>
      <c r="U292" s="3">
        <v>30</v>
      </c>
    </row>
    <row r="293" spans="1:21" x14ac:dyDescent="0.25">
      <c r="A293" s="3"/>
      <c r="B293" s="2" t="s">
        <v>37</v>
      </c>
      <c r="C293" s="2">
        <f>C292</f>
        <v>150</v>
      </c>
      <c r="D293" s="2">
        <f t="shared" ref="D293:U293" si="50">D292</f>
        <v>4.3499999999999996</v>
      </c>
      <c r="E293" s="2">
        <f t="shared" si="50"/>
        <v>3.75</v>
      </c>
      <c r="F293" s="2">
        <f t="shared" si="50"/>
        <v>6.3</v>
      </c>
      <c r="G293" s="2">
        <f t="shared" si="50"/>
        <v>76.400000000000006</v>
      </c>
      <c r="H293" s="2">
        <f t="shared" si="50"/>
        <v>2.1999999999999999E-2</v>
      </c>
      <c r="I293" s="2">
        <f t="shared" si="50"/>
        <v>0.156</v>
      </c>
      <c r="J293" s="2">
        <f t="shared" si="50"/>
        <v>19.8</v>
      </c>
      <c r="K293" s="2">
        <f t="shared" si="50"/>
        <v>0</v>
      </c>
      <c r="L293" s="2">
        <f t="shared" si="50"/>
        <v>0.18</v>
      </c>
      <c r="M293" s="2">
        <f t="shared" si="50"/>
        <v>57</v>
      </c>
      <c r="N293" s="2">
        <f t="shared" si="50"/>
        <v>181.77</v>
      </c>
      <c r="O293" s="2">
        <f t="shared" si="50"/>
        <v>163.68</v>
      </c>
      <c r="P293" s="2">
        <f t="shared" si="50"/>
        <v>18.27</v>
      </c>
      <c r="Q293" s="2">
        <f t="shared" si="50"/>
        <v>120.06</v>
      </c>
      <c r="R293" s="2">
        <f t="shared" si="50"/>
        <v>0.13100000000000001</v>
      </c>
      <c r="S293" s="2">
        <f t="shared" si="50"/>
        <v>13.5</v>
      </c>
      <c r="T293" s="2">
        <f t="shared" si="50"/>
        <v>1.32</v>
      </c>
      <c r="U293" s="2">
        <f t="shared" si="50"/>
        <v>30</v>
      </c>
    </row>
    <row r="294" spans="1:21" x14ac:dyDescent="0.25">
      <c r="A294" s="3"/>
      <c r="B294" s="2" t="s">
        <v>38</v>
      </c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</row>
    <row r="295" spans="1:21" x14ac:dyDescent="0.25">
      <c r="A295" s="3" t="s">
        <v>106</v>
      </c>
      <c r="B295" s="3" t="s">
        <v>107</v>
      </c>
      <c r="C295" s="3">
        <v>50</v>
      </c>
      <c r="D295" s="3">
        <v>0.59</v>
      </c>
      <c r="E295" s="3">
        <v>4.47</v>
      </c>
      <c r="F295" s="3">
        <v>3.33</v>
      </c>
      <c r="G295" s="3">
        <v>56</v>
      </c>
      <c r="H295" s="3">
        <v>0.01</v>
      </c>
      <c r="I295" s="3">
        <v>0.01</v>
      </c>
      <c r="J295" s="3">
        <v>60.74</v>
      </c>
      <c r="K295" s="3">
        <v>0</v>
      </c>
      <c r="L295" s="3">
        <v>1</v>
      </c>
      <c r="M295" s="3">
        <v>168</v>
      </c>
      <c r="N295" s="3">
        <v>107</v>
      </c>
      <c r="O295" s="3">
        <v>9</v>
      </c>
      <c r="P295" s="3">
        <v>8</v>
      </c>
      <c r="Q295" s="3">
        <v>18</v>
      </c>
      <c r="R295" s="3">
        <v>0.4</v>
      </c>
      <c r="S295" s="3">
        <v>6.56</v>
      </c>
      <c r="T295" s="3">
        <v>0</v>
      </c>
      <c r="U295" s="3">
        <v>9.8800000000000008</v>
      </c>
    </row>
    <row r="296" spans="1:21" x14ac:dyDescent="0.25">
      <c r="A296" s="3" t="s">
        <v>88</v>
      </c>
      <c r="B296" s="3" t="s">
        <v>89</v>
      </c>
      <c r="C296" s="3">
        <v>200</v>
      </c>
      <c r="D296" s="3">
        <v>4.7</v>
      </c>
      <c r="E296" s="3">
        <v>5.7</v>
      </c>
      <c r="F296" s="3">
        <v>10.1</v>
      </c>
      <c r="G296" s="3">
        <v>110.4</v>
      </c>
      <c r="H296" s="3">
        <v>0.03</v>
      </c>
      <c r="I296" s="3">
        <v>0.04</v>
      </c>
      <c r="J296" s="3">
        <v>134.66</v>
      </c>
      <c r="K296" s="3">
        <v>0</v>
      </c>
      <c r="L296" s="3">
        <v>6.77</v>
      </c>
      <c r="M296" s="3">
        <v>107.03</v>
      </c>
      <c r="N296" s="3">
        <v>264.63</v>
      </c>
      <c r="O296" s="3">
        <v>33.68</v>
      </c>
      <c r="P296" s="3">
        <v>19.22</v>
      </c>
      <c r="Q296" s="3">
        <v>42.64</v>
      </c>
      <c r="R296" s="3">
        <v>0.87</v>
      </c>
      <c r="S296" s="3">
        <v>17.16</v>
      </c>
      <c r="T296" s="3">
        <v>0.4</v>
      </c>
      <c r="U296" s="3">
        <v>22.62</v>
      </c>
    </row>
    <row r="297" spans="1:21" x14ac:dyDescent="0.25">
      <c r="A297" s="3" t="s">
        <v>108</v>
      </c>
      <c r="B297" s="3" t="s">
        <v>109</v>
      </c>
      <c r="C297" s="3">
        <v>130</v>
      </c>
      <c r="D297" s="3">
        <v>4.5999999999999996</v>
      </c>
      <c r="E297" s="3">
        <v>4.3</v>
      </c>
      <c r="F297" s="3">
        <v>28.4</v>
      </c>
      <c r="G297" s="3">
        <v>170.6</v>
      </c>
      <c r="H297" s="3">
        <v>0.05</v>
      </c>
      <c r="I297" s="3">
        <v>0.02</v>
      </c>
      <c r="J297" s="3">
        <v>15.91</v>
      </c>
      <c r="K297" s="3">
        <v>0.08</v>
      </c>
      <c r="L297" s="3">
        <v>0</v>
      </c>
      <c r="M297" s="3">
        <v>129.16</v>
      </c>
      <c r="N297" s="3">
        <v>46.62</v>
      </c>
      <c r="O297" s="3">
        <v>91.72</v>
      </c>
      <c r="P297" s="3">
        <v>6.24</v>
      </c>
      <c r="Q297" s="3">
        <v>35.28</v>
      </c>
      <c r="R297" s="3">
        <v>0.64</v>
      </c>
      <c r="S297" s="3">
        <v>18</v>
      </c>
      <c r="T297" s="3">
        <v>0.05</v>
      </c>
      <c r="U297" s="3">
        <v>10.33</v>
      </c>
    </row>
    <row r="298" spans="1:21" ht="30" x14ac:dyDescent="0.25">
      <c r="A298" s="15" t="s">
        <v>119</v>
      </c>
      <c r="B298" s="8" t="s">
        <v>142</v>
      </c>
      <c r="C298" s="3">
        <v>75</v>
      </c>
      <c r="D298" s="3">
        <v>8.98</v>
      </c>
      <c r="E298" s="3">
        <v>9.49</v>
      </c>
      <c r="F298" s="3">
        <v>7.31</v>
      </c>
      <c r="G298" s="3">
        <v>150.5</v>
      </c>
      <c r="H298" s="3">
        <v>0</v>
      </c>
      <c r="I298" s="3">
        <v>0</v>
      </c>
      <c r="J298" s="3">
        <v>0</v>
      </c>
      <c r="K298" s="3">
        <v>0</v>
      </c>
      <c r="L298" s="3">
        <v>0.79</v>
      </c>
      <c r="M298" s="3">
        <v>0</v>
      </c>
      <c r="N298" s="3">
        <v>0</v>
      </c>
      <c r="O298" s="3">
        <v>0</v>
      </c>
      <c r="P298" s="3">
        <v>0</v>
      </c>
      <c r="Q298" s="3">
        <v>0</v>
      </c>
      <c r="R298" s="3">
        <v>0</v>
      </c>
      <c r="S298" s="3">
        <v>0</v>
      </c>
      <c r="T298" s="3">
        <v>0</v>
      </c>
      <c r="U298" s="3">
        <v>0</v>
      </c>
    </row>
    <row r="299" spans="1:21" x14ac:dyDescent="0.25">
      <c r="A299" s="3" t="s">
        <v>72</v>
      </c>
      <c r="B299" s="3" t="s">
        <v>73</v>
      </c>
      <c r="C299" s="3">
        <v>30</v>
      </c>
      <c r="D299" s="3">
        <v>1</v>
      </c>
      <c r="E299" s="3">
        <v>0.7</v>
      </c>
      <c r="F299" s="3">
        <v>2.7</v>
      </c>
      <c r="G299" s="3">
        <v>21.2</v>
      </c>
      <c r="H299" s="3">
        <v>0.01</v>
      </c>
      <c r="I299" s="3">
        <v>0</v>
      </c>
      <c r="J299" s="3">
        <v>38.450000000000003</v>
      </c>
      <c r="K299" s="3">
        <v>0.01</v>
      </c>
      <c r="L299" s="3">
        <v>0.81</v>
      </c>
      <c r="M299" s="3">
        <v>3.7</v>
      </c>
      <c r="N299" s="3">
        <v>42.58</v>
      </c>
      <c r="O299" s="3">
        <v>2.77</v>
      </c>
      <c r="P299" s="3">
        <v>3.67</v>
      </c>
      <c r="Q299" s="3">
        <v>7.16</v>
      </c>
      <c r="R299" s="3">
        <v>0.15</v>
      </c>
      <c r="S299" s="3">
        <v>0.54</v>
      </c>
      <c r="T299" s="3">
        <v>0.13</v>
      </c>
      <c r="U299" s="3">
        <v>2.71</v>
      </c>
    </row>
    <row r="300" spans="1:21" x14ac:dyDescent="0.25">
      <c r="A300" s="8" t="s">
        <v>155</v>
      </c>
      <c r="B300" s="8" t="s">
        <v>156</v>
      </c>
      <c r="C300" s="3">
        <v>150</v>
      </c>
      <c r="D300" s="3">
        <v>0.1</v>
      </c>
      <c r="E300" s="3">
        <v>0.1</v>
      </c>
      <c r="F300" s="3">
        <v>8.5</v>
      </c>
      <c r="G300" s="3">
        <v>35.6</v>
      </c>
      <c r="H300" s="3">
        <v>0</v>
      </c>
      <c r="I300" s="3">
        <v>0</v>
      </c>
      <c r="J300" s="3">
        <v>0</v>
      </c>
      <c r="K300" s="3">
        <v>0</v>
      </c>
      <c r="L300" s="3">
        <v>0.8</v>
      </c>
      <c r="M300" s="3">
        <v>0</v>
      </c>
      <c r="N300" s="3">
        <v>0</v>
      </c>
      <c r="O300" s="3">
        <v>8.9</v>
      </c>
      <c r="P300" s="3">
        <v>2.8</v>
      </c>
      <c r="Q300" s="3">
        <v>1.9</v>
      </c>
      <c r="R300" s="3">
        <v>0.4</v>
      </c>
      <c r="S300" s="3">
        <v>0</v>
      </c>
      <c r="T300" s="3">
        <v>0</v>
      </c>
      <c r="U300" s="3">
        <v>0</v>
      </c>
    </row>
    <row r="301" spans="1:21" x14ac:dyDescent="0.25">
      <c r="A301" s="3" t="s">
        <v>32</v>
      </c>
      <c r="B301" s="3" t="s">
        <v>42</v>
      </c>
      <c r="C301" s="3">
        <v>20</v>
      </c>
      <c r="D301" s="3">
        <v>1.5</v>
      </c>
      <c r="E301" s="3">
        <v>0.2</v>
      </c>
      <c r="F301" s="3">
        <v>9.8000000000000007</v>
      </c>
      <c r="G301" s="3">
        <v>46.9</v>
      </c>
      <c r="H301" s="3">
        <v>0.02</v>
      </c>
      <c r="I301" s="3">
        <v>0.01</v>
      </c>
      <c r="J301" s="3">
        <v>0</v>
      </c>
      <c r="K301" s="3">
        <v>0</v>
      </c>
      <c r="L301" s="3">
        <v>0</v>
      </c>
      <c r="M301" s="3">
        <v>99.8</v>
      </c>
      <c r="N301" s="3">
        <v>18.600000000000001</v>
      </c>
      <c r="O301" s="3">
        <v>4</v>
      </c>
      <c r="P301" s="3">
        <v>2.8</v>
      </c>
      <c r="Q301" s="3">
        <v>13</v>
      </c>
      <c r="R301" s="3">
        <v>0.22</v>
      </c>
      <c r="S301" s="3">
        <v>0.64</v>
      </c>
      <c r="T301" s="3">
        <v>1.2</v>
      </c>
      <c r="U301" s="3">
        <v>2.9</v>
      </c>
    </row>
    <row r="302" spans="1:21" x14ac:dyDescent="0.25">
      <c r="A302" s="3" t="s">
        <v>32</v>
      </c>
      <c r="B302" s="3" t="s">
        <v>43</v>
      </c>
      <c r="C302" s="3">
        <v>20</v>
      </c>
      <c r="D302" s="3">
        <v>1.3</v>
      </c>
      <c r="E302" s="3">
        <v>0.2</v>
      </c>
      <c r="F302" s="3">
        <v>6.7</v>
      </c>
      <c r="G302" s="3">
        <v>34.200000000000003</v>
      </c>
      <c r="H302" s="3">
        <v>0.04</v>
      </c>
      <c r="I302" s="3">
        <v>0.02</v>
      </c>
      <c r="J302" s="3">
        <v>0</v>
      </c>
      <c r="K302" s="3">
        <v>0</v>
      </c>
      <c r="L302" s="3">
        <v>0</v>
      </c>
      <c r="M302" s="3">
        <v>122</v>
      </c>
      <c r="N302" s="3">
        <v>49</v>
      </c>
      <c r="O302" s="3">
        <v>7</v>
      </c>
      <c r="P302" s="3">
        <v>9.4</v>
      </c>
      <c r="Q302" s="3">
        <v>31.6</v>
      </c>
      <c r="R302" s="3">
        <v>0.78</v>
      </c>
      <c r="S302" s="3">
        <v>0</v>
      </c>
      <c r="T302" s="3">
        <v>6.18</v>
      </c>
      <c r="U302" s="3">
        <v>0</v>
      </c>
    </row>
    <row r="303" spans="1:21" x14ac:dyDescent="0.25">
      <c r="A303" s="3"/>
      <c r="B303" s="2" t="s">
        <v>44</v>
      </c>
      <c r="C303" s="2">
        <f>SUM(C295:C302)</f>
        <v>675</v>
      </c>
      <c r="D303" s="2">
        <f t="shared" ref="D303:U303" si="51">SUM(D295:D302)</f>
        <v>22.770000000000003</v>
      </c>
      <c r="E303" s="2">
        <f t="shared" si="51"/>
        <v>25.16</v>
      </c>
      <c r="F303" s="2">
        <f t="shared" si="51"/>
        <v>76.84</v>
      </c>
      <c r="G303" s="2">
        <f>SUM(G295:G302)</f>
        <v>625.4</v>
      </c>
      <c r="H303" s="2">
        <f t="shared" si="51"/>
        <v>0.16</v>
      </c>
      <c r="I303" s="2">
        <f t="shared" si="51"/>
        <v>0.1</v>
      </c>
      <c r="J303" s="2">
        <f t="shared" si="51"/>
        <v>249.76</v>
      </c>
      <c r="K303" s="2">
        <f t="shared" si="51"/>
        <v>0.09</v>
      </c>
      <c r="L303" s="2">
        <f t="shared" si="51"/>
        <v>10.17</v>
      </c>
      <c r="M303" s="2">
        <f t="shared" si="51"/>
        <v>629.68999999999994</v>
      </c>
      <c r="N303" s="2">
        <f t="shared" si="51"/>
        <v>528.43000000000006</v>
      </c>
      <c r="O303" s="2">
        <f t="shared" si="51"/>
        <v>157.07000000000002</v>
      </c>
      <c r="P303" s="2">
        <f t="shared" si="51"/>
        <v>52.129999999999995</v>
      </c>
      <c r="Q303" s="2">
        <f t="shared" si="51"/>
        <v>149.58000000000001</v>
      </c>
      <c r="R303" s="2">
        <f t="shared" si="51"/>
        <v>3.46</v>
      </c>
      <c r="S303" s="2">
        <f t="shared" si="51"/>
        <v>42.9</v>
      </c>
      <c r="T303" s="2">
        <f t="shared" si="51"/>
        <v>7.96</v>
      </c>
      <c r="U303" s="2">
        <f t="shared" si="51"/>
        <v>48.44</v>
      </c>
    </row>
    <row r="304" spans="1:21" x14ac:dyDescent="0.25">
      <c r="A304" s="3"/>
      <c r="B304" s="2" t="s">
        <v>45</v>
      </c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</row>
    <row r="305" spans="1:21" x14ac:dyDescent="0.25">
      <c r="A305" s="3" t="s">
        <v>32</v>
      </c>
      <c r="B305" s="3" t="s">
        <v>62</v>
      </c>
      <c r="C305" s="3">
        <v>150</v>
      </c>
      <c r="D305" s="3">
        <v>0.8</v>
      </c>
      <c r="E305" s="3">
        <v>0.2</v>
      </c>
      <c r="F305" s="3">
        <v>15.2</v>
      </c>
      <c r="G305" s="3">
        <v>65</v>
      </c>
      <c r="H305" s="3">
        <v>0.02</v>
      </c>
      <c r="I305" s="3">
        <v>0.02</v>
      </c>
      <c r="J305" s="3">
        <v>0</v>
      </c>
      <c r="K305" s="3">
        <v>0</v>
      </c>
      <c r="L305" s="3">
        <v>3</v>
      </c>
      <c r="M305" s="3">
        <v>9</v>
      </c>
      <c r="N305" s="3">
        <v>180</v>
      </c>
      <c r="O305" s="3">
        <v>10.5</v>
      </c>
      <c r="P305" s="3">
        <v>6</v>
      </c>
      <c r="Q305" s="3">
        <v>10.5</v>
      </c>
      <c r="R305" s="3">
        <v>2.1</v>
      </c>
      <c r="S305" s="3">
        <v>0</v>
      </c>
      <c r="T305" s="3">
        <v>0</v>
      </c>
      <c r="U305" s="3">
        <v>0</v>
      </c>
    </row>
    <row r="306" spans="1:21" x14ac:dyDescent="0.25">
      <c r="A306" s="24" t="s">
        <v>177</v>
      </c>
      <c r="B306" s="25" t="s">
        <v>178</v>
      </c>
      <c r="C306" s="26">
        <v>70</v>
      </c>
      <c r="D306" s="23">
        <v>5.7</v>
      </c>
      <c r="E306" s="23">
        <v>5</v>
      </c>
      <c r="F306" s="23">
        <v>29.8</v>
      </c>
      <c r="G306" s="23">
        <v>221.7</v>
      </c>
      <c r="H306" s="23">
        <v>0.1</v>
      </c>
      <c r="I306" s="23">
        <v>0</v>
      </c>
      <c r="J306" s="23">
        <v>0</v>
      </c>
      <c r="K306" s="23">
        <v>0</v>
      </c>
      <c r="L306" s="23">
        <v>1.5</v>
      </c>
      <c r="M306" s="23">
        <v>0</v>
      </c>
      <c r="N306" s="23">
        <v>0</v>
      </c>
      <c r="O306" s="23">
        <v>26.8</v>
      </c>
      <c r="P306" s="23">
        <v>25.7</v>
      </c>
      <c r="Q306" s="23">
        <v>100.5</v>
      </c>
      <c r="R306" s="23">
        <v>1.5</v>
      </c>
      <c r="S306" s="23">
        <v>0</v>
      </c>
      <c r="T306" s="23">
        <v>0</v>
      </c>
      <c r="U306" s="23">
        <v>0</v>
      </c>
    </row>
    <row r="307" spans="1:21" x14ac:dyDescent="0.25">
      <c r="A307" s="3"/>
      <c r="B307" s="2" t="s">
        <v>47</v>
      </c>
      <c r="C307" s="2">
        <f>SUM(C305:C306)</f>
        <v>220</v>
      </c>
      <c r="D307" s="2">
        <f t="shared" ref="D307:U307" si="52">SUM(D305:D306)</f>
        <v>6.5</v>
      </c>
      <c r="E307" s="2">
        <f t="shared" si="52"/>
        <v>5.2</v>
      </c>
      <c r="F307" s="2">
        <f t="shared" si="52"/>
        <v>45</v>
      </c>
      <c r="G307" s="2">
        <f>SUM(G305:G306)</f>
        <v>286.7</v>
      </c>
      <c r="H307" s="2">
        <f t="shared" si="52"/>
        <v>0.12000000000000001</v>
      </c>
      <c r="I307" s="2">
        <f t="shared" si="52"/>
        <v>0.02</v>
      </c>
      <c r="J307" s="2">
        <f t="shared" si="52"/>
        <v>0</v>
      </c>
      <c r="K307" s="2">
        <f t="shared" si="52"/>
        <v>0</v>
      </c>
      <c r="L307" s="2">
        <f t="shared" si="52"/>
        <v>4.5</v>
      </c>
      <c r="M307" s="2">
        <f t="shared" si="52"/>
        <v>9</v>
      </c>
      <c r="N307" s="2">
        <f t="shared" si="52"/>
        <v>180</v>
      </c>
      <c r="O307" s="2">
        <f t="shared" si="52"/>
        <v>37.299999999999997</v>
      </c>
      <c r="P307" s="2">
        <f t="shared" si="52"/>
        <v>31.7</v>
      </c>
      <c r="Q307" s="2">
        <f t="shared" si="52"/>
        <v>111</v>
      </c>
      <c r="R307" s="2">
        <f t="shared" si="52"/>
        <v>3.6</v>
      </c>
      <c r="S307" s="2">
        <f t="shared" si="52"/>
        <v>0</v>
      </c>
      <c r="T307" s="2">
        <f t="shared" si="52"/>
        <v>0</v>
      </c>
      <c r="U307" s="2">
        <f t="shared" si="52"/>
        <v>0</v>
      </c>
    </row>
    <row r="308" spans="1:21" x14ac:dyDescent="0.25">
      <c r="A308" s="3"/>
      <c r="B308" s="5" t="s">
        <v>48</v>
      </c>
      <c r="C308" s="5">
        <f>C290+C293+C303+C307</f>
        <v>1370</v>
      </c>
      <c r="D308" s="5">
        <f t="shared" ref="D308:U308" si="53">D290+D293+D303+D307</f>
        <v>48</v>
      </c>
      <c r="E308" s="5">
        <f t="shared" si="53"/>
        <v>52.260000000000005</v>
      </c>
      <c r="F308" s="5">
        <f t="shared" si="53"/>
        <v>146.09</v>
      </c>
      <c r="G308" s="5">
        <f>G290+G293+G303+G307</f>
        <v>1281.5999999999999</v>
      </c>
      <c r="H308" s="5">
        <f t="shared" si="53"/>
        <v>0.40200000000000002</v>
      </c>
      <c r="I308" s="5">
        <f t="shared" si="53"/>
        <v>0.68600000000000005</v>
      </c>
      <c r="J308" s="5">
        <f t="shared" si="53"/>
        <v>452.4</v>
      </c>
      <c r="K308" s="5">
        <f t="shared" si="53"/>
        <v>2.27</v>
      </c>
      <c r="L308" s="5">
        <f t="shared" si="53"/>
        <v>15.71</v>
      </c>
      <c r="M308" s="5">
        <f t="shared" si="53"/>
        <v>1049</v>
      </c>
      <c r="N308" s="5">
        <f t="shared" si="53"/>
        <v>1112.3499999999999</v>
      </c>
      <c r="O308" s="5">
        <f t="shared" si="53"/>
        <v>521.27</v>
      </c>
      <c r="P308" s="5">
        <f t="shared" si="53"/>
        <v>127.88</v>
      </c>
      <c r="Q308" s="5">
        <f t="shared" si="53"/>
        <v>604.14</v>
      </c>
      <c r="R308" s="5">
        <f t="shared" si="53"/>
        <v>10.000999999999999</v>
      </c>
      <c r="S308" s="5">
        <f t="shared" si="53"/>
        <v>100.69999999999999</v>
      </c>
      <c r="T308" s="5">
        <f t="shared" si="53"/>
        <v>36.5</v>
      </c>
      <c r="U308" s="5">
        <f t="shared" si="53"/>
        <v>144.49</v>
      </c>
    </row>
    <row r="309" spans="1:21" x14ac:dyDescent="0.25"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</row>
    <row r="310" spans="1:21" ht="15.75" x14ac:dyDescent="0.25">
      <c r="A310" s="27" t="s">
        <v>154</v>
      </c>
      <c r="B310" s="27"/>
      <c r="C310" s="27"/>
      <c r="D310" s="27"/>
      <c r="E310" s="27"/>
      <c r="F310" s="27"/>
      <c r="G310" s="27"/>
      <c r="H310" s="27"/>
      <c r="I310" s="27"/>
      <c r="J310" s="27"/>
      <c r="K310" s="27"/>
      <c r="L310" s="27"/>
      <c r="M310" s="27"/>
      <c r="N310" s="27"/>
      <c r="O310" s="27"/>
      <c r="P310" s="27"/>
      <c r="Q310" s="27"/>
      <c r="R310" s="27"/>
      <c r="S310" s="27"/>
      <c r="T310" s="27"/>
      <c r="U310" s="27"/>
    </row>
    <row r="311" spans="1:21" x14ac:dyDescent="0.25">
      <c r="A311" s="7" t="s">
        <v>0</v>
      </c>
      <c r="B311" s="7" t="s">
        <v>1</v>
      </c>
      <c r="C311" s="7" t="s">
        <v>2</v>
      </c>
      <c r="D311" s="7" t="s">
        <v>3</v>
      </c>
      <c r="E311" s="7" t="s">
        <v>4</v>
      </c>
      <c r="F311" s="7" t="s">
        <v>5</v>
      </c>
      <c r="G311" s="7" t="s">
        <v>6</v>
      </c>
      <c r="H311" s="7" t="s">
        <v>7</v>
      </c>
      <c r="I311" s="7" t="s">
        <v>8</v>
      </c>
      <c r="J311" s="7" t="s">
        <v>9</v>
      </c>
      <c r="K311" s="7" t="s">
        <v>10</v>
      </c>
      <c r="L311" s="7" t="s">
        <v>11</v>
      </c>
      <c r="M311" s="7" t="s">
        <v>12</v>
      </c>
      <c r="N311" s="7" t="s">
        <v>13</v>
      </c>
      <c r="O311" s="7" t="s">
        <v>14</v>
      </c>
      <c r="P311" s="7" t="s">
        <v>15</v>
      </c>
      <c r="Q311" s="7" t="s">
        <v>16</v>
      </c>
      <c r="R311" s="7" t="s">
        <v>17</v>
      </c>
      <c r="S311" s="7" t="s">
        <v>18</v>
      </c>
      <c r="T311" s="7" t="s">
        <v>19</v>
      </c>
      <c r="U311" s="7" t="s">
        <v>20</v>
      </c>
    </row>
    <row r="312" spans="1:21" x14ac:dyDescent="0.25">
      <c r="A312" s="7"/>
      <c r="B312" s="7"/>
      <c r="C312" s="7" t="s">
        <v>21</v>
      </c>
      <c r="D312" s="7" t="s">
        <v>21</v>
      </c>
      <c r="E312" s="7" t="s">
        <v>21</v>
      </c>
      <c r="F312" s="7" t="s">
        <v>21</v>
      </c>
      <c r="G312" s="7" t="s">
        <v>22</v>
      </c>
      <c r="H312" s="7" t="s">
        <v>23</v>
      </c>
      <c r="I312" s="7" t="s">
        <v>23</v>
      </c>
      <c r="J312" s="7" t="s">
        <v>24</v>
      </c>
      <c r="K312" s="7" t="s">
        <v>25</v>
      </c>
      <c r="L312" s="7" t="s">
        <v>23</v>
      </c>
      <c r="M312" s="7" t="s">
        <v>23</v>
      </c>
      <c r="N312" s="7" t="s">
        <v>23</v>
      </c>
      <c r="O312" s="7" t="s">
        <v>23</v>
      </c>
      <c r="P312" s="7" t="s">
        <v>23</v>
      </c>
      <c r="Q312" s="7" t="s">
        <v>23</v>
      </c>
      <c r="R312" s="7" t="s">
        <v>23</v>
      </c>
      <c r="S312" s="7" t="s">
        <v>25</v>
      </c>
      <c r="T312" s="7" t="s">
        <v>25</v>
      </c>
      <c r="U312" s="7" t="s">
        <v>25</v>
      </c>
    </row>
    <row r="313" spans="1:21" x14ac:dyDescent="0.25">
      <c r="A313" s="3"/>
      <c r="B313" s="4" t="s">
        <v>113</v>
      </c>
      <c r="C313" s="3"/>
      <c r="D313" s="3"/>
      <c r="E313" s="3"/>
      <c r="F313" s="3"/>
      <c r="G313" s="3"/>
      <c r="H313" s="3"/>
      <c r="I313" s="3"/>
      <c r="J313" s="3"/>
      <c r="K313" s="3"/>
      <c r="L313" s="3"/>
      <c r="M313" s="3"/>
      <c r="N313" s="3"/>
      <c r="O313" s="3"/>
      <c r="P313" s="3"/>
      <c r="Q313" s="3"/>
      <c r="R313" s="3"/>
      <c r="S313" s="3"/>
      <c r="T313" s="3"/>
      <c r="U313" s="3"/>
    </row>
    <row r="314" spans="1:21" x14ac:dyDescent="0.25">
      <c r="A314" s="3"/>
      <c r="B314" s="2" t="s">
        <v>27</v>
      </c>
      <c r="C314" s="6" t="s">
        <v>138</v>
      </c>
      <c r="D314" s="3"/>
      <c r="E314" s="3"/>
      <c r="F314" s="3"/>
      <c r="G314" s="3"/>
      <c r="H314" s="3"/>
      <c r="I314" s="3"/>
      <c r="J314" s="3"/>
      <c r="K314" s="3"/>
      <c r="L314" s="3"/>
      <c r="M314" s="3"/>
      <c r="N314" s="3"/>
      <c r="O314" s="3"/>
      <c r="P314" s="3"/>
      <c r="Q314" s="3"/>
      <c r="R314" s="3"/>
      <c r="S314" s="3"/>
      <c r="T314" s="3"/>
      <c r="U314" s="3"/>
    </row>
    <row r="315" spans="1:21" x14ac:dyDescent="0.25">
      <c r="A315" s="3" t="s">
        <v>98</v>
      </c>
      <c r="B315" s="3" t="s">
        <v>114</v>
      </c>
      <c r="C315" s="3">
        <v>180</v>
      </c>
      <c r="D315" s="3">
        <v>6.5</v>
      </c>
      <c r="E315" s="3">
        <v>8.4</v>
      </c>
      <c r="F315" s="3">
        <v>30.7</v>
      </c>
      <c r="G315" s="3">
        <v>224.1</v>
      </c>
      <c r="H315" s="3">
        <v>0.11</v>
      </c>
      <c r="I315" s="3">
        <v>0.15</v>
      </c>
      <c r="J315" s="3">
        <v>37.369999999999997</v>
      </c>
      <c r="K315" s="3">
        <v>0.12</v>
      </c>
      <c r="L315" s="3">
        <v>0.51</v>
      </c>
      <c r="M315" s="3">
        <v>308</v>
      </c>
      <c r="N315" s="3">
        <v>190.34</v>
      </c>
      <c r="O315" s="3">
        <v>152.51</v>
      </c>
      <c r="P315" s="3">
        <v>29.61</v>
      </c>
      <c r="Q315" s="3">
        <v>199.7</v>
      </c>
      <c r="R315" s="3">
        <v>0.76</v>
      </c>
      <c r="S315" s="3">
        <v>44.91</v>
      </c>
      <c r="T315" s="3">
        <v>15.08</v>
      </c>
      <c r="U315" s="3">
        <v>56.02</v>
      </c>
    </row>
    <row r="316" spans="1:21" x14ac:dyDescent="0.25">
      <c r="A316" s="3" t="s">
        <v>81</v>
      </c>
      <c r="B316" s="3" t="s">
        <v>82</v>
      </c>
      <c r="C316" s="3">
        <v>150</v>
      </c>
      <c r="D316" s="3">
        <v>0.1</v>
      </c>
      <c r="E316" s="3">
        <v>0</v>
      </c>
      <c r="F316" s="3">
        <v>4.8</v>
      </c>
      <c r="G316" s="3">
        <v>19.600000000000001</v>
      </c>
      <c r="H316" s="3">
        <v>0</v>
      </c>
      <c r="I316" s="3">
        <v>0</v>
      </c>
      <c r="J316" s="3">
        <v>0.11</v>
      </c>
      <c r="K316" s="3">
        <v>0</v>
      </c>
      <c r="L316" s="3">
        <v>0.02</v>
      </c>
      <c r="M316" s="3">
        <v>0.27</v>
      </c>
      <c r="N316" s="3">
        <v>7.85</v>
      </c>
      <c r="O316" s="3">
        <v>47.93</v>
      </c>
      <c r="P316" s="3">
        <v>1.44</v>
      </c>
      <c r="Q316" s="3">
        <v>2.69</v>
      </c>
      <c r="R316" s="3">
        <v>0.28000000000000003</v>
      </c>
      <c r="S316" s="3">
        <v>0</v>
      </c>
      <c r="T316" s="3">
        <v>0</v>
      </c>
      <c r="U316" s="3">
        <v>0</v>
      </c>
    </row>
    <row r="317" spans="1:21" x14ac:dyDescent="0.25">
      <c r="A317" s="3" t="s">
        <v>32</v>
      </c>
      <c r="B317" s="3" t="s">
        <v>33</v>
      </c>
      <c r="C317" s="3">
        <v>20</v>
      </c>
      <c r="D317" s="3">
        <v>1.6</v>
      </c>
      <c r="E317" s="3">
        <v>0.2</v>
      </c>
      <c r="F317" s="3">
        <v>9.8000000000000007</v>
      </c>
      <c r="G317" s="3">
        <v>47.5</v>
      </c>
      <c r="H317" s="3">
        <v>0.03</v>
      </c>
      <c r="I317" s="3">
        <v>0.01</v>
      </c>
      <c r="J317" s="3">
        <v>0</v>
      </c>
      <c r="K317" s="3">
        <v>0</v>
      </c>
      <c r="L317" s="3">
        <v>0</v>
      </c>
      <c r="M317" s="3">
        <v>88.6</v>
      </c>
      <c r="N317" s="3">
        <v>27.2</v>
      </c>
      <c r="O317" s="3">
        <v>4.5999999999999996</v>
      </c>
      <c r="P317" s="3">
        <v>6.8</v>
      </c>
      <c r="Q317" s="3">
        <v>17.8</v>
      </c>
      <c r="R317" s="3">
        <v>0.4</v>
      </c>
      <c r="S317" s="3">
        <v>0.64</v>
      </c>
      <c r="T317" s="3">
        <v>1.2</v>
      </c>
      <c r="U317" s="3">
        <v>2.9</v>
      </c>
    </row>
    <row r="318" spans="1:21" x14ac:dyDescent="0.25">
      <c r="A318" s="3"/>
      <c r="B318" s="2" t="s">
        <v>34</v>
      </c>
      <c r="C318" s="2">
        <f t="shared" ref="C318:U318" si="54">SUM(C315:C317)</f>
        <v>350</v>
      </c>
      <c r="D318" s="2">
        <f t="shared" si="54"/>
        <v>8.1999999999999993</v>
      </c>
      <c r="E318" s="2">
        <f t="shared" si="54"/>
        <v>8.6</v>
      </c>
      <c r="F318" s="2">
        <f t="shared" si="54"/>
        <v>45.3</v>
      </c>
      <c r="G318" s="2">
        <f t="shared" si="54"/>
        <v>291.2</v>
      </c>
      <c r="H318" s="2">
        <f t="shared" si="54"/>
        <v>0.14000000000000001</v>
      </c>
      <c r="I318" s="2">
        <f t="shared" si="54"/>
        <v>0.16</v>
      </c>
      <c r="J318" s="2">
        <f t="shared" si="54"/>
        <v>37.479999999999997</v>
      </c>
      <c r="K318" s="2">
        <f t="shared" si="54"/>
        <v>0.12</v>
      </c>
      <c r="L318" s="2">
        <f t="shared" si="54"/>
        <v>0.53</v>
      </c>
      <c r="M318" s="2">
        <f t="shared" si="54"/>
        <v>396.87</v>
      </c>
      <c r="N318" s="2">
        <f t="shared" si="54"/>
        <v>225.39</v>
      </c>
      <c r="O318" s="2">
        <f t="shared" si="54"/>
        <v>205.04</v>
      </c>
      <c r="P318" s="2">
        <f t="shared" si="54"/>
        <v>37.85</v>
      </c>
      <c r="Q318" s="2">
        <f t="shared" si="54"/>
        <v>220.19</v>
      </c>
      <c r="R318" s="2">
        <f t="shared" si="54"/>
        <v>1.44</v>
      </c>
      <c r="S318" s="2">
        <f t="shared" si="54"/>
        <v>45.55</v>
      </c>
      <c r="T318" s="2">
        <f t="shared" si="54"/>
        <v>16.28</v>
      </c>
      <c r="U318" s="2">
        <f t="shared" si="54"/>
        <v>58.92</v>
      </c>
    </row>
    <row r="319" spans="1:21" x14ac:dyDescent="0.25">
      <c r="A319" s="3"/>
      <c r="B319" s="2" t="s">
        <v>35</v>
      </c>
      <c r="C319" s="3"/>
      <c r="D319" s="3"/>
      <c r="E319" s="3"/>
      <c r="F319" s="3"/>
      <c r="G319" s="3"/>
      <c r="H319" s="3"/>
      <c r="I319" s="3"/>
      <c r="J319" s="3"/>
      <c r="K319" s="3"/>
      <c r="L319" s="3"/>
      <c r="M319" s="3"/>
      <c r="N319" s="3"/>
      <c r="O319" s="3"/>
      <c r="P319" s="3"/>
      <c r="Q319" s="3"/>
      <c r="R319" s="3"/>
      <c r="S319" s="3"/>
      <c r="T319" s="3"/>
      <c r="U319" s="3"/>
    </row>
    <row r="320" spans="1:21" x14ac:dyDescent="0.25">
      <c r="A320" s="3" t="s">
        <v>32</v>
      </c>
      <c r="B320" s="3" t="s">
        <v>36</v>
      </c>
      <c r="C320" s="3">
        <v>150</v>
      </c>
      <c r="D320" s="3">
        <v>4.3499999999999996</v>
      </c>
      <c r="E320" s="3">
        <v>3.75</v>
      </c>
      <c r="F320" s="3">
        <v>7.2</v>
      </c>
      <c r="G320" s="3">
        <v>79.900000000000006</v>
      </c>
      <c r="H320" s="3">
        <v>7.5999999999999998E-2</v>
      </c>
      <c r="I320" s="3">
        <v>0.18</v>
      </c>
      <c r="J320" s="3">
        <v>19.8</v>
      </c>
      <c r="K320" s="3">
        <v>0</v>
      </c>
      <c r="L320" s="3">
        <v>0.78</v>
      </c>
      <c r="M320" s="3">
        <v>57</v>
      </c>
      <c r="N320" s="3">
        <v>181.77</v>
      </c>
      <c r="O320" s="3">
        <v>158.4</v>
      </c>
      <c r="P320" s="3">
        <v>18.27</v>
      </c>
      <c r="Q320" s="3">
        <v>117.45</v>
      </c>
      <c r="R320" s="3">
        <v>0.13100000000000001</v>
      </c>
      <c r="S320" s="3">
        <v>13.5</v>
      </c>
      <c r="T320" s="3">
        <v>2.64</v>
      </c>
      <c r="U320" s="3">
        <v>30</v>
      </c>
    </row>
    <row r="321" spans="1:21" x14ac:dyDescent="0.25">
      <c r="A321" s="3"/>
      <c r="B321" s="2" t="s">
        <v>37</v>
      </c>
      <c r="C321" s="2">
        <f>C320</f>
        <v>150</v>
      </c>
      <c r="D321" s="2">
        <f t="shared" ref="D321:U321" si="55">D320</f>
        <v>4.3499999999999996</v>
      </c>
      <c r="E321" s="2">
        <f t="shared" si="55"/>
        <v>3.75</v>
      </c>
      <c r="F321" s="2">
        <f t="shared" si="55"/>
        <v>7.2</v>
      </c>
      <c r="G321" s="2">
        <f t="shared" si="55"/>
        <v>79.900000000000006</v>
      </c>
      <c r="H321" s="2">
        <f t="shared" si="55"/>
        <v>7.5999999999999998E-2</v>
      </c>
      <c r="I321" s="2">
        <f t="shared" si="55"/>
        <v>0.18</v>
      </c>
      <c r="J321" s="2">
        <f t="shared" si="55"/>
        <v>19.8</v>
      </c>
      <c r="K321" s="2">
        <f t="shared" si="55"/>
        <v>0</v>
      </c>
      <c r="L321" s="2">
        <f t="shared" si="55"/>
        <v>0.78</v>
      </c>
      <c r="M321" s="2">
        <f t="shared" si="55"/>
        <v>57</v>
      </c>
      <c r="N321" s="2">
        <f t="shared" si="55"/>
        <v>181.77</v>
      </c>
      <c r="O321" s="2">
        <f t="shared" si="55"/>
        <v>158.4</v>
      </c>
      <c r="P321" s="2">
        <f t="shared" si="55"/>
        <v>18.27</v>
      </c>
      <c r="Q321" s="2">
        <f t="shared" si="55"/>
        <v>117.45</v>
      </c>
      <c r="R321" s="2">
        <f t="shared" si="55"/>
        <v>0.13100000000000001</v>
      </c>
      <c r="S321" s="2">
        <f t="shared" si="55"/>
        <v>13.5</v>
      </c>
      <c r="T321" s="2">
        <f t="shared" si="55"/>
        <v>2.64</v>
      </c>
      <c r="U321" s="2">
        <f t="shared" si="55"/>
        <v>30</v>
      </c>
    </row>
    <row r="322" spans="1:21" x14ac:dyDescent="0.25">
      <c r="A322" s="3"/>
      <c r="B322" s="2" t="s">
        <v>38</v>
      </c>
      <c r="C322" s="3"/>
      <c r="D322" s="3"/>
      <c r="E322" s="3"/>
      <c r="F322" s="3"/>
      <c r="G322" s="3"/>
      <c r="H322" s="3"/>
      <c r="I322" s="3"/>
      <c r="J322" s="3"/>
      <c r="K322" s="3"/>
      <c r="L322" s="3"/>
      <c r="M322" s="3"/>
      <c r="N322" s="3"/>
      <c r="O322" s="3"/>
      <c r="P322" s="3"/>
      <c r="Q322" s="3"/>
      <c r="R322" s="3"/>
      <c r="S322" s="3"/>
      <c r="T322" s="3"/>
      <c r="U322" s="3"/>
    </row>
    <row r="323" spans="1:21" x14ac:dyDescent="0.25">
      <c r="A323" s="8" t="s">
        <v>179</v>
      </c>
      <c r="B323" s="15" t="s">
        <v>180</v>
      </c>
      <c r="C323" s="3">
        <v>50</v>
      </c>
      <c r="D323" s="3">
        <v>0.7</v>
      </c>
      <c r="E323" s="3">
        <v>0.1</v>
      </c>
      <c r="F323" s="3">
        <v>3.5</v>
      </c>
      <c r="G323" s="3">
        <v>17.5</v>
      </c>
      <c r="H323" s="3">
        <v>0</v>
      </c>
      <c r="I323" s="3">
        <v>0</v>
      </c>
      <c r="J323" s="3">
        <v>0</v>
      </c>
      <c r="K323" s="3">
        <v>0</v>
      </c>
      <c r="L323" s="3">
        <v>2.5</v>
      </c>
      <c r="M323" s="3">
        <v>0</v>
      </c>
      <c r="N323" s="3">
        <v>0</v>
      </c>
      <c r="O323" s="3">
        <v>25.5</v>
      </c>
      <c r="P323" s="3">
        <v>19</v>
      </c>
      <c r="Q323" s="3">
        <v>27.5</v>
      </c>
      <c r="R323" s="3">
        <v>0.5</v>
      </c>
      <c r="S323" s="3">
        <v>0</v>
      </c>
      <c r="T323" s="3">
        <v>0</v>
      </c>
      <c r="U323" s="3">
        <v>0</v>
      </c>
    </row>
    <row r="324" spans="1:21" x14ac:dyDescent="0.25">
      <c r="A324" s="3" t="s">
        <v>99</v>
      </c>
      <c r="B324" s="3" t="s">
        <v>100</v>
      </c>
      <c r="C324" s="3">
        <v>200</v>
      </c>
      <c r="D324" s="3">
        <v>4.5999999999999996</v>
      </c>
      <c r="E324" s="3">
        <v>3.3</v>
      </c>
      <c r="F324" s="3">
        <v>11.4</v>
      </c>
      <c r="G324" s="3">
        <v>93.6</v>
      </c>
      <c r="H324" s="3">
        <v>0.05</v>
      </c>
      <c r="I324" s="3">
        <v>0.04</v>
      </c>
      <c r="J324" s="3">
        <v>101.43</v>
      </c>
      <c r="K324" s="3">
        <v>0.05</v>
      </c>
      <c r="L324" s="3">
        <v>3.69</v>
      </c>
      <c r="M324" s="3">
        <v>58.01</v>
      </c>
      <c r="N324" s="3">
        <v>222.12</v>
      </c>
      <c r="O324" s="3">
        <v>13.28</v>
      </c>
      <c r="P324" s="3">
        <v>12.74</v>
      </c>
      <c r="Q324" s="3">
        <v>35.97</v>
      </c>
      <c r="R324" s="3">
        <v>0.54</v>
      </c>
      <c r="S324" s="3">
        <v>10.28</v>
      </c>
      <c r="T324" s="3">
        <v>0.94</v>
      </c>
      <c r="U324" s="3">
        <v>21.22</v>
      </c>
    </row>
    <row r="325" spans="1:21" x14ac:dyDescent="0.25">
      <c r="A325" s="3" t="s">
        <v>83</v>
      </c>
      <c r="B325" s="3" t="s">
        <v>84</v>
      </c>
      <c r="C325" s="3">
        <v>130</v>
      </c>
      <c r="D325" s="3">
        <v>12.5</v>
      </c>
      <c r="E325" s="3">
        <v>1.1000000000000001</v>
      </c>
      <c r="F325" s="3">
        <v>29.3</v>
      </c>
      <c r="G325" s="3">
        <v>177.5</v>
      </c>
      <c r="H325" s="3">
        <v>0.38</v>
      </c>
      <c r="I325" s="3">
        <v>0.08</v>
      </c>
      <c r="J325" s="3">
        <v>0.78</v>
      </c>
      <c r="K325" s="3">
        <v>0</v>
      </c>
      <c r="L325" s="3">
        <v>0</v>
      </c>
      <c r="M325" s="3">
        <v>143.79</v>
      </c>
      <c r="N325" s="3">
        <v>471.02</v>
      </c>
      <c r="O325" s="3">
        <v>108.29</v>
      </c>
      <c r="P325" s="3">
        <v>60.59</v>
      </c>
      <c r="Q325" s="3">
        <v>186.33</v>
      </c>
      <c r="R325" s="3">
        <v>3.86</v>
      </c>
      <c r="S325" s="3">
        <v>20.65</v>
      </c>
      <c r="T325" s="3">
        <v>7.49</v>
      </c>
      <c r="U325" s="3">
        <v>19.5</v>
      </c>
    </row>
    <row r="326" spans="1:21" x14ac:dyDescent="0.25">
      <c r="A326" s="3" t="s">
        <v>92</v>
      </c>
      <c r="B326" s="3" t="s">
        <v>93</v>
      </c>
      <c r="C326" s="3">
        <v>75</v>
      </c>
      <c r="D326" s="3">
        <v>9.8000000000000007</v>
      </c>
      <c r="E326" s="3">
        <v>5.8</v>
      </c>
      <c r="F326" s="3">
        <v>2.1</v>
      </c>
      <c r="G326" s="3">
        <v>100</v>
      </c>
      <c r="H326" s="3">
        <v>0.06</v>
      </c>
      <c r="I326" s="3">
        <v>0.08</v>
      </c>
      <c r="J326" s="3">
        <v>6.77</v>
      </c>
      <c r="K326" s="3">
        <v>0.12</v>
      </c>
      <c r="L326" s="3">
        <v>0.84</v>
      </c>
      <c r="M326" s="3">
        <v>82.98</v>
      </c>
      <c r="N326" s="3">
        <v>260.04000000000002</v>
      </c>
      <c r="O326" s="3">
        <v>51.16</v>
      </c>
      <c r="P326" s="3">
        <v>33.5</v>
      </c>
      <c r="Q326" s="3">
        <v>151.85</v>
      </c>
      <c r="R326" s="3">
        <v>0.55000000000000004</v>
      </c>
      <c r="S326" s="3">
        <v>100.11</v>
      </c>
      <c r="T326" s="3">
        <v>8.8800000000000008</v>
      </c>
      <c r="U326" s="3">
        <v>429.45</v>
      </c>
    </row>
    <row r="327" spans="1:21" x14ac:dyDescent="0.25">
      <c r="A327" s="3" t="s">
        <v>58</v>
      </c>
      <c r="B327" s="3" t="s">
        <v>59</v>
      </c>
      <c r="C327" s="3">
        <v>150</v>
      </c>
      <c r="D327" s="3">
        <v>0.1</v>
      </c>
      <c r="E327" s="3">
        <v>0</v>
      </c>
      <c r="F327" s="3">
        <v>6</v>
      </c>
      <c r="G327" s="3">
        <v>24.8</v>
      </c>
      <c r="H327" s="3">
        <v>0</v>
      </c>
      <c r="I327" s="3">
        <v>0</v>
      </c>
      <c r="J327" s="3">
        <v>0.79</v>
      </c>
      <c r="K327" s="3">
        <v>0</v>
      </c>
      <c r="L327" s="3">
        <v>3.96</v>
      </c>
      <c r="M327" s="3">
        <v>1.67</v>
      </c>
      <c r="N327" s="3">
        <v>27.11</v>
      </c>
      <c r="O327" s="3">
        <v>55.85</v>
      </c>
      <c r="P327" s="3">
        <v>1.87</v>
      </c>
      <c r="Q327" s="3">
        <v>3.3</v>
      </c>
      <c r="R327" s="3">
        <v>0.06</v>
      </c>
      <c r="S327" s="3">
        <v>0.33</v>
      </c>
      <c r="T327" s="3">
        <v>7.0000000000000007E-2</v>
      </c>
      <c r="U327" s="3">
        <v>2.81</v>
      </c>
    </row>
    <row r="328" spans="1:21" x14ac:dyDescent="0.25">
      <c r="A328" s="3" t="s">
        <v>32</v>
      </c>
      <c r="B328" s="3" t="s">
        <v>43</v>
      </c>
      <c r="C328" s="3">
        <v>20</v>
      </c>
      <c r="D328" s="3">
        <v>1.3</v>
      </c>
      <c r="E328" s="3">
        <v>0.2</v>
      </c>
      <c r="F328" s="3">
        <v>6.7</v>
      </c>
      <c r="G328" s="3">
        <v>34.200000000000003</v>
      </c>
      <c r="H328" s="3">
        <v>0.04</v>
      </c>
      <c r="I328" s="3">
        <v>0.02</v>
      </c>
      <c r="J328" s="3">
        <v>0</v>
      </c>
      <c r="K328" s="3">
        <v>0</v>
      </c>
      <c r="L328" s="3">
        <v>0</v>
      </c>
      <c r="M328" s="3">
        <v>122</v>
      </c>
      <c r="N328" s="3">
        <v>49</v>
      </c>
      <c r="O328" s="3">
        <v>7</v>
      </c>
      <c r="P328" s="3">
        <v>9.4</v>
      </c>
      <c r="Q328" s="3">
        <v>31.6</v>
      </c>
      <c r="R328" s="3">
        <v>0.78</v>
      </c>
      <c r="S328" s="3">
        <v>0</v>
      </c>
      <c r="T328" s="3">
        <v>6.18</v>
      </c>
      <c r="U328" s="3">
        <v>0</v>
      </c>
    </row>
    <row r="329" spans="1:21" x14ac:dyDescent="0.25">
      <c r="A329" s="3"/>
      <c r="B329" s="2" t="s">
        <v>44</v>
      </c>
      <c r="C329" s="2">
        <f t="shared" ref="C329:U329" si="56">SUM(C323:C328)</f>
        <v>625</v>
      </c>
      <c r="D329" s="2">
        <f t="shared" si="56"/>
        <v>29.000000000000004</v>
      </c>
      <c r="E329" s="2">
        <f t="shared" si="56"/>
        <v>10.5</v>
      </c>
      <c r="F329" s="2">
        <f t="shared" si="56"/>
        <v>59.000000000000007</v>
      </c>
      <c r="G329" s="2">
        <f t="shared" si="56"/>
        <v>447.6</v>
      </c>
      <c r="H329" s="2">
        <f t="shared" si="56"/>
        <v>0.53</v>
      </c>
      <c r="I329" s="2">
        <f t="shared" si="56"/>
        <v>0.22</v>
      </c>
      <c r="J329" s="2">
        <f t="shared" si="56"/>
        <v>109.77000000000001</v>
      </c>
      <c r="K329" s="2">
        <f t="shared" si="56"/>
        <v>0.16999999999999998</v>
      </c>
      <c r="L329" s="2">
        <f t="shared" si="56"/>
        <v>10.989999999999998</v>
      </c>
      <c r="M329" s="2">
        <f t="shared" si="56"/>
        <v>408.45</v>
      </c>
      <c r="N329" s="2">
        <f t="shared" si="56"/>
        <v>1029.29</v>
      </c>
      <c r="O329" s="2">
        <f t="shared" si="56"/>
        <v>261.08</v>
      </c>
      <c r="P329" s="2">
        <f t="shared" si="56"/>
        <v>137.10000000000002</v>
      </c>
      <c r="Q329" s="2">
        <f t="shared" si="56"/>
        <v>436.55</v>
      </c>
      <c r="R329" s="2">
        <f t="shared" si="56"/>
        <v>6.29</v>
      </c>
      <c r="S329" s="2">
        <f t="shared" si="56"/>
        <v>131.37</v>
      </c>
      <c r="T329" s="2">
        <f t="shared" si="56"/>
        <v>23.560000000000002</v>
      </c>
      <c r="U329" s="2">
        <f t="shared" si="56"/>
        <v>472.97999999999996</v>
      </c>
    </row>
    <row r="330" spans="1:21" x14ac:dyDescent="0.25">
      <c r="A330" s="3"/>
      <c r="B330" s="5" t="s">
        <v>48</v>
      </c>
      <c r="C330" s="5">
        <f t="shared" ref="C330:U330" si="57">C318+C321+C329</f>
        <v>1125</v>
      </c>
      <c r="D330" s="5">
        <f t="shared" si="57"/>
        <v>41.550000000000004</v>
      </c>
      <c r="E330" s="5">
        <f t="shared" si="57"/>
        <v>22.85</v>
      </c>
      <c r="F330" s="5">
        <f t="shared" si="57"/>
        <v>111.5</v>
      </c>
      <c r="G330" s="5">
        <f t="shared" si="57"/>
        <v>818.7</v>
      </c>
      <c r="H330" s="5">
        <f t="shared" si="57"/>
        <v>0.746</v>
      </c>
      <c r="I330" s="5">
        <f t="shared" si="57"/>
        <v>0.55999999999999994</v>
      </c>
      <c r="J330" s="5">
        <f t="shared" si="57"/>
        <v>167.05</v>
      </c>
      <c r="K330" s="5">
        <f t="shared" si="57"/>
        <v>0.28999999999999998</v>
      </c>
      <c r="L330" s="5">
        <f t="shared" si="57"/>
        <v>12.299999999999999</v>
      </c>
      <c r="M330" s="5">
        <f t="shared" si="57"/>
        <v>862.31999999999994</v>
      </c>
      <c r="N330" s="5">
        <f t="shared" si="57"/>
        <v>1436.4499999999998</v>
      </c>
      <c r="O330" s="5">
        <f t="shared" si="57"/>
        <v>624.52</v>
      </c>
      <c r="P330" s="5">
        <f t="shared" si="57"/>
        <v>193.22000000000003</v>
      </c>
      <c r="Q330" s="5">
        <f t="shared" si="57"/>
        <v>774.19</v>
      </c>
      <c r="R330" s="5">
        <f t="shared" si="57"/>
        <v>7.8609999999999998</v>
      </c>
      <c r="S330" s="5">
        <f t="shared" si="57"/>
        <v>190.42000000000002</v>
      </c>
      <c r="T330" s="5">
        <f t="shared" si="57"/>
        <v>42.480000000000004</v>
      </c>
      <c r="U330" s="5">
        <f t="shared" si="57"/>
        <v>561.9</v>
      </c>
    </row>
    <row r="332" spans="1:21" ht="15.75" x14ac:dyDescent="0.25">
      <c r="B332" s="37" t="s">
        <v>121</v>
      </c>
      <c r="C332" s="38" t="s">
        <v>122</v>
      </c>
      <c r="D332" s="38"/>
      <c r="E332" s="38"/>
      <c r="F332" s="39" t="s">
        <v>6</v>
      </c>
      <c r="G332" s="41" t="s">
        <v>123</v>
      </c>
      <c r="H332" s="41"/>
      <c r="I332" s="41"/>
      <c r="J332" s="41"/>
      <c r="K332" s="41"/>
      <c r="L332" s="41" t="s">
        <v>124</v>
      </c>
      <c r="M332" s="41"/>
      <c r="N332" s="41"/>
      <c r="O332" s="41"/>
      <c r="P332" s="41"/>
      <c r="Q332" s="41"/>
      <c r="R332" s="41"/>
      <c r="S332" s="41"/>
      <c r="T332" s="41"/>
    </row>
    <row r="333" spans="1:21" ht="30" x14ac:dyDescent="0.25">
      <c r="B333" s="37"/>
      <c r="C333" s="10" t="s">
        <v>3</v>
      </c>
      <c r="D333" s="11" t="s">
        <v>4</v>
      </c>
      <c r="E333" s="11" t="s">
        <v>5</v>
      </c>
      <c r="F333" s="40"/>
      <c r="G333" s="7" t="s">
        <v>7</v>
      </c>
      <c r="H333" s="7" t="s">
        <v>8</v>
      </c>
      <c r="I333" s="7" t="s">
        <v>9</v>
      </c>
      <c r="J333" s="7" t="s">
        <v>10</v>
      </c>
      <c r="K333" s="7" t="s">
        <v>11</v>
      </c>
      <c r="L333" s="7" t="s">
        <v>12</v>
      </c>
      <c r="M333" s="7" t="s">
        <v>13</v>
      </c>
      <c r="N333" s="7" t="s">
        <v>14</v>
      </c>
      <c r="O333" s="7" t="s">
        <v>15</v>
      </c>
      <c r="P333" s="7" t="s">
        <v>16</v>
      </c>
      <c r="Q333" s="7" t="s">
        <v>17</v>
      </c>
      <c r="R333" s="7" t="s">
        <v>18</v>
      </c>
      <c r="S333" s="7" t="s">
        <v>19</v>
      </c>
      <c r="T333" s="7" t="s">
        <v>20</v>
      </c>
    </row>
    <row r="334" spans="1:21" x14ac:dyDescent="0.25">
      <c r="B334" s="37"/>
      <c r="C334" s="7" t="s">
        <v>21</v>
      </c>
      <c r="D334" s="7" t="s">
        <v>21</v>
      </c>
      <c r="E334" s="7" t="s">
        <v>21</v>
      </c>
      <c r="F334" s="12" t="s">
        <v>22</v>
      </c>
      <c r="G334" s="7" t="s">
        <v>23</v>
      </c>
      <c r="H334" s="7" t="s">
        <v>23</v>
      </c>
      <c r="I334" s="7" t="s">
        <v>24</v>
      </c>
      <c r="J334" s="7" t="s">
        <v>25</v>
      </c>
      <c r="K334" s="7" t="s">
        <v>23</v>
      </c>
      <c r="L334" s="7" t="s">
        <v>23</v>
      </c>
      <c r="M334" s="7" t="s">
        <v>23</v>
      </c>
      <c r="N334" s="7" t="s">
        <v>23</v>
      </c>
      <c r="O334" s="7" t="s">
        <v>23</v>
      </c>
      <c r="P334" s="7" t="s">
        <v>23</v>
      </c>
      <c r="Q334" s="7" t="s">
        <v>23</v>
      </c>
      <c r="R334" s="7" t="s">
        <v>25</v>
      </c>
      <c r="S334" s="7" t="s">
        <v>25</v>
      </c>
      <c r="T334" s="7" t="s">
        <v>25</v>
      </c>
    </row>
    <row r="335" spans="1:21" x14ac:dyDescent="0.25">
      <c r="B335" s="8" t="s">
        <v>125</v>
      </c>
      <c r="C335" s="13">
        <f t="shared" ref="C335:T335" si="58">D34+D61+D89+D118+D146+D196+D223+D251+D280+D308+D330+D170</f>
        <v>563.55999999999995</v>
      </c>
      <c r="D335" s="13">
        <f t="shared" si="58"/>
        <v>446.62</v>
      </c>
      <c r="E335" s="13">
        <f t="shared" si="58"/>
        <v>1787.6650000000002</v>
      </c>
      <c r="F335" s="13">
        <f t="shared" si="58"/>
        <v>13466.6</v>
      </c>
      <c r="G335" s="13">
        <f t="shared" si="58"/>
        <v>6.4449999999999994</v>
      </c>
      <c r="H335" s="13">
        <f t="shared" si="58"/>
        <v>7.6440000000000001</v>
      </c>
      <c r="I335" s="13">
        <f t="shared" si="58"/>
        <v>4323.6400000000003</v>
      </c>
      <c r="J335" s="13">
        <f t="shared" si="58"/>
        <v>7.4699999999999989</v>
      </c>
      <c r="K335" s="13">
        <f t="shared" si="58"/>
        <v>242.96000000000004</v>
      </c>
      <c r="L335" s="13">
        <f t="shared" si="58"/>
        <v>12616.859999999997</v>
      </c>
      <c r="M335" s="13">
        <f t="shared" si="58"/>
        <v>21945.699999999997</v>
      </c>
      <c r="N335" s="13">
        <f t="shared" si="58"/>
        <v>7572.8700000000008</v>
      </c>
      <c r="O335" s="13">
        <f t="shared" si="58"/>
        <v>2244.75</v>
      </c>
      <c r="P335" s="13">
        <f t="shared" si="58"/>
        <v>8484.0950000000012</v>
      </c>
      <c r="Q335" s="13">
        <f t="shared" si="58"/>
        <v>110.80000000000001</v>
      </c>
      <c r="R335" s="13">
        <f t="shared" si="58"/>
        <v>1429</v>
      </c>
      <c r="S335" s="13">
        <f t="shared" si="58"/>
        <v>412.31</v>
      </c>
      <c r="T335" s="13">
        <f t="shared" si="58"/>
        <v>2876.2400000000002</v>
      </c>
    </row>
    <row r="336" spans="1:21" x14ac:dyDescent="0.25">
      <c r="B336" s="8" t="s">
        <v>126</v>
      </c>
      <c r="C336" s="14">
        <f>C335/12</f>
        <v>46.963333333333331</v>
      </c>
      <c r="D336" s="14">
        <f t="shared" ref="D336:T336" si="59">D335/12</f>
        <v>37.218333333333334</v>
      </c>
      <c r="E336" s="13">
        <f t="shared" si="59"/>
        <v>148.97208333333336</v>
      </c>
      <c r="F336" s="13">
        <f t="shared" si="59"/>
        <v>1122.2166666666667</v>
      </c>
      <c r="G336" s="14">
        <f t="shared" si="59"/>
        <v>0.53708333333333325</v>
      </c>
      <c r="H336" s="14">
        <f t="shared" si="59"/>
        <v>0.63700000000000001</v>
      </c>
      <c r="I336" s="13">
        <f t="shared" si="59"/>
        <v>360.30333333333334</v>
      </c>
      <c r="J336" s="14">
        <f t="shared" si="59"/>
        <v>0.62249999999999994</v>
      </c>
      <c r="K336" s="13">
        <f t="shared" si="59"/>
        <v>20.24666666666667</v>
      </c>
      <c r="L336" s="13">
        <f t="shared" si="59"/>
        <v>1051.4049999999997</v>
      </c>
      <c r="M336" s="13">
        <f t="shared" si="59"/>
        <v>1828.8083333333332</v>
      </c>
      <c r="N336" s="13">
        <f t="shared" si="59"/>
        <v>631.0725000000001</v>
      </c>
      <c r="O336" s="13">
        <f t="shared" si="59"/>
        <v>187.0625</v>
      </c>
      <c r="P336" s="13">
        <f t="shared" si="59"/>
        <v>707.0079166666668</v>
      </c>
      <c r="Q336" s="14">
        <f t="shared" si="59"/>
        <v>9.2333333333333343</v>
      </c>
      <c r="R336" s="13">
        <f t="shared" si="59"/>
        <v>119.08333333333333</v>
      </c>
      <c r="S336" s="13">
        <f t="shared" si="59"/>
        <v>34.359166666666667</v>
      </c>
      <c r="T336" s="13">
        <f t="shared" si="59"/>
        <v>239.6866666666667</v>
      </c>
    </row>
    <row r="337" spans="2:20" ht="30" x14ac:dyDescent="0.25">
      <c r="B337" s="15" t="s">
        <v>127</v>
      </c>
      <c r="C337" s="16">
        <f>C335*4/F335*100</f>
        <v>16.73948880935054</v>
      </c>
      <c r="D337" s="16">
        <f>D335*9/F335*100</f>
        <v>29.848514101554958</v>
      </c>
      <c r="E337" s="16">
        <v>53.41</v>
      </c>
      <c r="F337" s="17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</row>
    <row r="339" spans="2:20" x14ac:dyDescent="0.25">
      <c r="C339" s="45" t="s">
        <v>128</v>
      </c>
      <c r="D339" s="45"/>
      <c r="E339" s="45"/>
      <c r="F339" s="45"/>
      <c r="G339" s="45"/>
      <c r="H339" s="45"/>
      <c r="I339" s="45"/>
      <c r="J339" s="45"/>
      <c r="K339" s="45"/>
      <c r="L339" s="45"/>
      <c r="M339" s="45"/>
      <c r="N339" s="45"/>
      <c r="O339" s="45"/>
      <c r="P339" s="45"/>
      <c r="Q339" s="45"/>
      <c r="R339" s="45"/>
      <c r="S339" s="45"/>
      <c r="T339" s="45"/>
    </row>
    <row r="341" spans="2:20" x14ac:dyDescent="0.25">
      <c r="B341" s="2" t="s">
        <v>129</v>
      </c>
      <c r="C341" s="38" t="s">
        <v>130</v>
      </c>
      <c r="D341" s="38"/>
      <c r="E341" s="38" t="s">
        <v>131</v>
      </c>
      <c r="F341" s="38"/>
      <c r="G341" s="38" t="s">
        <v>132</v>
      </c>
      <c r="H341" s="38"/>
      <c r="I341" s="38" t="s">
        <v>133</v>
      </c>
      <c r="J341" s="38"/>
    </row>
    <row r="342" spans="2:20" x14ac:dyDescent="0.25">
      <c r="B342" s="8" t="s">
        <v>137</v>
      </c>
      <c r="C342" s="46">
        <f>(C17+C45+C71+C100+C129+C180+C207+C234+C262+C290+C318+C156)/12</f>
        <v>349.58333333333331</v>
      </c>
      <c r="D342" s="46"/>
      <c r="E342" s="46">
        <f>(C20+C48+C74+C103+C132+C183+C210+C237+C265+C293+C321+C159)/12</f>
        <v>150</v>
      </c>
      <c r="F342" s="46"/>
      <c r="G342" s="46">
        <f>(C28+C56+C84+C112+C141+C191+C218+C246+C274+C303+C329+C167)/12</f>
        <v>631.66666666666663</v>
      </c>
      <c r="H342" s="46"/>
      <c r="I342" s="46">
        <f>(C33+C60+C88+C117+C145+C195+C222+C250+C279+C307)/10</f>
        <v>236.1</v>
      </c>
      <c r="J342" s="46"/>
    </row>
    <row r="344" spans="2:20" x14ac:dyDescent="0.25">
      <c r="B344" s="42"/>
      <c r="C344" s="43"/>
      <c r="D344" s="43"/>
      <c r="E344" s="43"/>
      <c r="F344" s="43"/>
      <c r="G344" s="43"/>
      <c r="H344" s="43"/>
      <c r="I344" s="43"/>
      <c r="J344" s="43"/>
    </row>
  </sheetData>
  <sheetProtection formatCells="0" formatColumns="0" formatRows="0" insertColumns="0" insertRows="0" insertHyperlinks="0" deleteColumns="0" deleteRows="0" sort="0" autoFilter="0" pivotTables="0"/>
  <mergeCells count="34">
    <mergeCell ref="B344:J344"/>
    <mergeCell ref="A148:U148"/>
    <mergeCell ref="A310:U310"/>
    <mergeCell ref="C339:T339"/>
    <mergeCell ref="C341:D341"/>
    <mergeCell ref="E341:F341"/>
    <mergeCell ref="G341:H341"/>
    <mergeCell ref="I341:J341"/>
    <mergeCell ref="C342:D342"/>
    <mergeCell ref="E342:F342"/>
    <mergeCell ref="G342:H342"/>
    <mergeCell ref="I342:J342"/>
    <mergeCell ref="A172:U172"/>
    <mergeCell ref="A198:U198"/>
    <mergeCell ref="A225:U225"/>
    <mergeCell ref="A253:U253"/>
    <mergeCell ref="A282:U282"/>
    <mergeCell ref="B332:B334"/>
    <mergeCell ref="C332:E332"/>
    <mergeCell ref="F332:F333"/>
    <mergeCell ref="G332:K332"/>
    <mergeCell ref="L332:T332"/>
    <mergeCell ref="A120:U120"/>
    <mergeCell ref="A1:B1"/>
    <mergeCell ref="O1:U1"/>
    <mergeCell ref="A2:G2"/>
    <mergeCell ref="O2:U2"/>
    <mergeCell ref="A3:G3"/>
    <mergeCell ref="O3:U3"/>
    <mergeCell ref="A5:U5"/>
    <mergeCell ref="A7:U7"/>
    <mergeCell ref="A36:U36"/>
    <mergeCell ref="A63:U63"/>
    <mergeCell ref="A91:U91"/>
  </mergeCells>
  <pageMargins left="0.7" right="0.7" top="0.75" bottom="0.75" header="0.3" footer="0.3"/>
  <pageSetup scale="67" orientation="landscape" r:id="rId1"/>
  <rowBreaks count="9" manualBreakCount="9">
    <brk id="32" max="16383" man="1"/>
    <brk id="59" max="16383" man="1"/>
    <brk id="87" max="16383" man="1"/>
    <brk id="116" max="16383" man="1"/>
    <brk id="144" max="16383" man="1"/>
    <brk id="173" max="16383" man="1"/>
    <brk id="201" max="16383" man="1"/>
    <brk id="227" max="16383" man="1"/>
    <brk id="258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дней </vt:lpstr>
    </vt:vector>
  </TitlesOfParts>
  <Manager/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Кадряково</cp:lastModifiedBy>
  <cp:lastPrinted>2021-11-02T12:55:40Z</cp:lastPrinted>
  <dcterms:created xsi:type="dcterms:W3CDTF">2021-08-27T10:43:40Z</dcterms:created>
  <dcterms:modified xsi:type="dcterms:W3CDTF">2026-04-10T06:20:15Z</dcterms:modified>
  <cp:category/>
</cp:coreProperties>
</file>