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ml.chartshapes+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05" windowWidth="15450" windowHeight="9690" tabRatio="581"/>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6" r:id="rId18"/>
    <sheet name="целевые ориентиры" sheetId="33" r:id="rId19"/>
    <sheet name="целевые ориентиры_сводная" sheetId="37"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workbook>
</file>

<file path=xl/calcChain.xml><?xml version="1.0" encoding="utf-8"?>
<calcChain xmlns="http://schemas.openxmlformats.org/spreadsheetml/2006/main">
  <c r="D4" i="14"/>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B4" i="3"/>
  <c r="D4" i="36"/>
  <c r="B3" i="3"/>
  <c r="D5" i="36"/>
  <c r="D3"/>
  <c r="B5" i="3" l="1"/>
  <c r="AY53" i="37" l="1"/>
  <c r="BR53"/>
  <c r="BX53"/>
  <c r="BZ53"/>
  <c r="CC53"/>
  <c r="CE53"/>
  <c r="CJ53"/>
  <c r="CP53"/>
  <c r="CV53"/>
  <c r="CY53"/>
  <c r="AY52"/>
  <c r="BR52"/>
  <c r="BX52"/>
  <c r="BZ52"/>
  <c r="CC52"/>
  <c r="CE52"/>
  <c r="CJ52"/>
  <c r="CP52"/>
  <c r="CV52"/>
  <c r="CY52"/>
  <c r="AY51"/>
  <c r="BR51"/>
  <c r="BX51"/>
  <c r="BZ51"/>
  <c r="CC51"/>
  <c r="CE51"/>
  <c r="CJ51"/>
  <c r="CP51"/>
  <c r="CV51"/>
  <c r="CY51"/>
  <c r="C50" l="1"/>
  <c r="CB39"/>
  <c r="CB40"/>
  <c r="CB41"/>
  <c r="CB42"/>
  <c r="CB43"/>
  <c r="CB44"/>
  <c r="CB45"/>
  <c r="CB46"/>
  <c r="CB47"/>
  <c r="CB48"/>
  <c r="BG39"/>
  <c r="BG40"/>
  <c r="BG41"/>
  <c r="BG42"/>
  <c r="BG43"/>
  <c r="BG44"/>
  <c r="BG45"/>
  <c r="BG46"/>
  <c r="BG47"/>
  <c r="BG48"/>
  <c r="AU39"/>
  <c r="AU40"/>
  <c r="AU41"/>
  <c r="AU42"/>
  <c r="AU43"/>
  <c r="AU44"/>
  <c r="AU45"/>
  <c r="AU46"/>
  <c r="AU47"/>
  <c r="AU48"/>
  <c r="P39"/>
  <c r="P40"/>
  <c r="P41"/>
  <c r="P42"/>
  <c r="P43"/>
  <c r="P44"/>
  <c r="P45"/>
  <c r="P46"/>
  <c r="P47"/>
  <c r="P48"/>
  <c r="C39"/>
  <c r="C40"/>
  <c r="C41"/>
  <c r="C42"/>
  <c r="C43"/>
  <c r="C44"/>
  <c r="C45"/>
  <c r="C46"/>
  <c r="C47"/>
  <c r="C48"/>
  <c r="C49"/>
  <c r="B27"/>
  <c r="B28"/>
  <c r="B29"/>
  <c r="B30"/>
  <c r="B31"/>
  <c r="B32"/>
  <c r="B33"/>
  <c r="B34"/>
  <c r="B35"/>
  <c r="B36"/>
  <c r="B37"/>
  <c r="B38"/>
  <c r="B39"/>
  <c r="B40"/>
  <c r="B41"/>
  <c r="B42"/>
  <c r="B43"/>
  <c r="B44"/>
  <c r="B45"/>
  <c r="B46"/>
  <c r="B47"/>
  <c r="B48"/>
  <c r="B49"/>
  <c r="A27"/>
  <c r="A28"/>
  <c r="A29"/>
  <c r="A30"/>
  <c r="A31"/>
  <c r="A32"/>
  <c r="A33"/>
  <c r="A34"/>
  <c r="A35"/>
  <c r="A36"/>
  <c r="A37"/>
  <c r="A38"/>
  <c r="V39" i="11"/>
  <c r="V40"/>
  <c r="V41"/>
  <c r="V42"/>
  <c r="V43"/>
  <c r="V44"/>
  <c r="V45"/>
  <c r="V46"/>
  <c r="V47"/>
  <c r="V48"/>
  <c r="I39"/>
  <c r="I40"/>
  <c r="I41"/>
  <c r="I42"/>
  <c r="I43"/>
  <c r="I44"/>
  <c r="I45"/>
  <c r="I46"/>
  <c r="I47"/>
  <c r="I48"/>
  <c r="H39"/>
  <c r="H40"/>
  <c r="H41"/>
  <c r="H42"/>
  <c r="H43"/>
  <c r="H44"/>
  <c r="H45"/>
  <c r="H46"/>
  <c r="H47"/>
  <c r="H48"/>
  <c r="D39"/>
  <c r="D40"/>
  <c r="D41"/>
  <c r="D42"/>
  <c r="D43"/>
  <c r="D44"/>
  <c r="D45"/>
  <c r="D46"/>
  <c r="D47"/>
  <c r="D48"/>
  <c r="B28"/>
  <c r="B29"/>
  <c r="B30"/>
  <c r="B31"/>
  <c r="B32"/>
  <c r="B33"/>
  <c r="B34"/>
  <c r="B35"/>
  <c r="B36"/>
  <c r="B37"/>
  <c r="B38"/>
  <c r="B39"/>
  <c r="B40"/>
  <c r="B41"/>
  <c r="B42"/>
  <c r="B43"/>
  <c r="B44"/>
  <c r="B45"/>
  <c r="B46"/>
  <c r="B47"/>
  <c r="B48"/>
  <c r="A29"/>
  <c r="A30"/>
  <c r="A31"/>
  <c r="A32"/>
  <c r="A33"/>
  <c r="A34"/>
  <c r="A35"/>
  <c r="A36"/>
  <c r="A37"/>
  <c r="A38"/>
  <c r="A28"/>
  <c r="W5" i="33" l="1"/>
  <c r="W6"/>
  <c r="W7"/>
  <c r="W8"/>
  <c r="W9"/>
  <c r="W10"/>
  <c r="W11"/>
  <c r="W12"/>
  <c r="W13"/>
  <c r="W14"/>
  <c r="W15"/>
  <c r="W16"/>
  <c r="W17"/>
  <c r="AB6" i="5" l="1"/>
  <c r="AB7"/>
  <c r="AB8"/>
  <c r="AB9"/>
  <c r="AB10"/>
  <c r="AB11"/>
  <c r="AB12"/>
  <c r="AB13"/>
  <c r="AB14"/>
  <c r="AB15"/>
  <c r="AB16"/>
  <c r="AB17"/>
  <c r="AB18"/>
  <c r="AB19"/>
  <c r="AB20"/>
  <c r="AB21"/>
  <c r="AB22"/>
  <c r="AB23"/>
  <c r="AB24"/>
  <c r="AB25"/>
  <c r="AB26"/>
  <c r="AB27"/>
  <c r="AB28"/>
  <c r="AB29"/>
  <c r="AB30"/>
  <c r="AB31"/>
  <c r="AB32"/>
  <c r="AB33"/>
  <c r="AB34"/>
  <c r="AB35"/>
  <c r="AB36"/>
  <c r="AB37"/>
  <c r="AB38"/>
  <c r="AB39"/>
  <c r="DB5" i="33" l="1"/>
  <c r="DB6"/>
  <c r="DB7"/>
  <c r="DB8"/>
  <c r="DB9"/>
  <c r="DB10"/>
  <c r="DB11"/>
  <c r="DB12"/>
  <c r="DB13"/>
  <c r="DB14"/>
  <c r="DB15"/>
  <c r="DB16"/>
  <c r="DB17"/>
  <c r="DB18"/>
  <c r="DB19"/>
  <c r="DB20"/>
  <c r="DB21"/>
  <c r="DB22"/>
  <c r="DB23"/>
  <c r="DB24"/>
  <c r="DB25"/>
  <c r="DB26"/>
  <c r="DB27"/>
  <c r="DB28"/>
  <c r="DB29"/>
  <c r="DB30"/>
  <c r="DB31"/>
  <c r="DB32"/>
  <c r="DB33"/>
  <c r="DB34"/>
  <c r="DB35"/>
  <c r="DB36"/>
  <c r="DB37"/>
  <c r="DB38"/>
  <c r="DB4"/>
  <c r="DA5"/>
  <c r="DA6"/>
  <c r="DA7"/>
  <c r="DA8"/>
  <c r="DA9"/>
  <c r="DA10"/>
  <c r="DA11"/>
  <c r="DA12"/>
  <c r="DA13"/>
  <c r="DA14"/>
  <c r="DA15"/>
  <c r="DA16"/>
  <c r="DA17"/>
  <c r="DA18"/>
  <c r="DA19"/>
  <c r="DA20"/>
  <c r="DA21"/>
  <c r="DA22"/>
  <c r="DA23"/>
  <c r="DA24"/>
  <c r="DA25"/>
  <c r="DA26"/>
  <c r="DA27"/>
  <c r="DA28"/>
  <c r="DA29"/>
  <c r="DA30"/>
  <c r="DA31"/>
  <c r="DA32"/>
  <c r="DA33"/>
  <c r="DA34"/>
  <c r="DA35"/>
  <c r="DA36"/>
  <c r="DA37"/>
  <c r="DA38"/>
  <c r="CZ5"/>
  <c r="CZ6"/>
  <c r="CZ7"/>
  <c r="CZ8"/>
  <c r="CZ9"/>
  <c r="CZ10"/>
  <c r="CZ11"/>
  <c r="CZ12"/>
  <c r="CZ13"/>
  <c r="CZ14"/>
  <c r="CZ15"/>
  <c r="CZ16"/>
  <c r="CZ17"/>
  <c r="CZ18"/>
  <c r="CZ19"/>
  <c r="CZ20"/>
  <c r="CZ21"/>
  <c r="CZ22"/>
  <c r="CZ23"/>
  <c r="CZ24"/>
  <c r="CZ25"/>
  <c r="CZ26"/>
  <c r="CZ27"/>
  <c r="CZ28"/>
  <c r="CZ29"/>
  <c r="CZ30"/>
  <c r="CZ31"/>
  <c r="CZ32"/>
  <c r="CZ33"/>
  <c r="CZ34"/>
  <c r="CZ35"/>
  <c r="CZ36"/>
  <c r="CZ37"/>
  <c r="CZ38"/>
  <c r="CY5"/>
  <c r="CY6"/>
  <c r="CY7"/>
  <c r="CY8"/>
  <c r="CY9"/>
  <c r="CY10"/>
  <c r="CY11"/>
  <c r="CY12"/>
  <c r="CY13"/>
  <c r="CY14"/>
  <c r="CY15"/>
  <c r="CY16"/>
  <c r="CY17"/>
  <c r="CY18"/>
  <c r="CY19"/>
  <c r="CY20"/>
  <c r="CY21"/>
  <c r="CY22"/>
  <c r="CY23"/>
  <c r="CY24"/>
  <c r="CY25"/>
  <c r="CY26"/>
  <c r="CY27"/>
  <c r="CY28"/>
  <c r="CY29"/>
  <c r="CY30"/>
  <c r="CY31"/>
  <c r="CY32"/>
  <c r="CY33"/>
  <c r="CY34"/>
  <c r="CY35"/>
  <c r="CY36"/>
  <c r="CY37"/>
  <c r="CY38"/>
  <c r="CX5"/>
  <c r="CX6"/>
  <c r="CX7"/>
  <c r="CX8"/>
  <c r="CX9"/>
  <c r="CX10"/>
  <c r="CX11"/>
  <c r="CX12"/>
  <c r="CX13"/>
  <c r="CX14"/>
  <c r="CX15"/>
  <c r="CX16"/>
  <c r="CX17"/>
  <c r="CX18"/>
  <c r="CX19"/>
  <c r="CX20"/>
  <c r="CX21"/>
  <c r="CX22"/>
  <c r="CX23"/>
  <c r="CX24"/>
  <c r="CX25"/>
  <c r="CX26"/>
  <c r="CX27"/>
  <c r="CX28"/>
  <c r="CX29"/>
  <c r="CX30"/>
  <c r="CX31"/>
  <c r="CX32"/>
  <c r="CX33"/>
  <c r="CX34"/>
  <c r="CX35"/>
  <c r="CX36"/>
  <c r="CX37"/>
  <c r="CX38"/>
  <c r="CW5"/>
  <c r="CW6"/>
  <c r="CW7"/>
  <c r="CW8"/>
  <c r="CW9"/>
  <c r="CW10"/>
  <c r="CW11"/>
  <c r="CW12"/>
  <c r="CW13"/>
  <c r="CW14"/>
  <c r="CW15"/>
  <c r="CW16"/>
  <c r="CW17"/>
  <c r="CW18"/>
  <c r="CW19"/>
  <c r="CW20"/>
  <c r="CW21"/>
  <c r="CW22"/>
  <c r="CW23"/>
  <c r="CW24"/>
  <c r="CW25"/>
  <c r="CW26"/>
  <c r="CW27"/>
  <c r="CW28"/>
  <c r="CW29"/>
  <c r="CW30"/>
  <c r="CW31"/>
  <c r="CW32"/>
  <c r="CW33"/>
  <c r="CW34"/>
  <c r="CW35"/>
  <c r="CW36"/>
  <c r="CW37"/>
  <c r="CW38"/>
  <c r="CV5"/>
  <c r="CV6"/>
  <c r="CV7"/>
  <c r="CV8"/>
  <c r="CV9"/>
  <c r="CV10"/>
  <c r="CV11"/>
  <c r="CV13"/>
  <c r="CV14"/>
  <c r="CV15"/>
  <c r="CV16"/>
  <c r="CV17"/>
  <c r="CV18"/>
  <c r="CV19"/>
  <c r="CV20"/>
  <c r="CV21"/>
  <c r="CV22"/>
  <c r="CV23"/>
  <c r="CV24"/>
  <c r="CV25"/>
  <c r="CV26"/>
  <c r="CV27"/>
  <c r="CV28"/>
  <c r="CV29"/>
  <c r="CV30"/>
  <c r="CV31"/>
  <c r="CV32"/>
  <c r="CV33"/>
  <c r="CV34"/>
  <c r="CV35"/>
  <c r="CV36"/>
  <c r="CV37"/>
  <c r="CV38"/>
  <c r="CV39"/>
  <c r="CV40"/>
  <c r="CV41"/>
  <c r="CU5"/>
  <c r="CU6"/>
  <c r="CU7"/>
  <c r="CU8"/>
  <c r="CU9"/>
  <c r="CU10"/>
  <c r="CU11"/>
  <c r="CU12"/>
  <c r="CU13"/>
  <c r="CU14"/>
  <c r="CU15"/>
  <c r="CU16"/>
  <c r="CU17"/>
  <c r="CU18"/>
  <c r="CU19"/>
  <c r="CU20"/>
  <c r="CU21"/>
  <c r="CU22"/>
  <c r="CU23"/>
  <c r="CU24"/>
  <c r="CU25"/>
  <c r="CU26"/>
  <c r="CU27"/>
  <c r="CU28"/>
  <c r="CU29"/>
  <c r="CU30"/>
  <c r="CU31"/>
  <c r="CU32"/>
  <c r="CU33"/>
  <c r="CU34"/>
  <c r="CU35"/>
  <c r="CU36"/>
  <c r="CU37"/>
  <c r="CU38"/>
  <c r="CU39"/>
  <c r="CU40"/>
  <c r="CU41"/>
  <c r="CU42"/>
  <c r="CT5"/>
  <c r="CT6"/>
  <c r="CT7"/>
  <c r="CT8"/>
  <c r="CT9"/>
  <c r="CT10"/>
  <c r="CT11"/>
  <c r="CT12"/>
  <c r="CT13"/>
  <c r="CT14"/>
  <c r="CT15"/>
  <c r="CT16"/>
  <c r="CT17"/>
  <c r="CT18"/>
  <c r="CT19"/>
  <c r="CT20"/>
  <c r="CT21"/>
  <c r="CT22"/>
  <c r="CT23"/>
  <c r="CT24"/>
  <c r="CT25"/>
  <c r="CT26"/>
  <c r="CT27"/>
  <c r="CT28"/>
  <c r="CT29"/>
  <c r="CT30"/>
  <c r="CT31"/>
  <c r="CT32"/>
  <c r="CT33"/>
  <c r="CT34"/>
  <c r="CT35"/>
  <c r="CT36"/>
  <c r="CT37"/>
  <c r="CT38"/>
  <c r="CT39"/>
  <c r="CT40"/>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CR40"/>
  <c r="CQ5"/>
  <c r="CQ6"/>
  <c r="CQ7"/>
  <c r="CQ8"/>
  <c r="CQ9"/>
  <c r="CQ10"/>
  <c r="CQ11"/>
  <c r="CQ12"/>
  <c r="CQ13"/>
  <c r="CQ14"/>
  <c r="CQ15"/>
  <c r="CQ16"/>
  <c r="CQ17"/>
  <c r="CQ18"/>
  <c r="CQ19"/>
  <c r="CQ20"/>
  <c r="CQ21"/>
  <c r="CQ22"/>
  <c r="CQ23"/>
  <c r="CQ24"/>
  <c r="CQ25"/>
  <c r="CQ26"/>
  <c r="CQ27"/>
  <c r="CQ28"/>
  <c r="CQ29"/>
  <c r="CQ30"/>
  <c r="CQ31"/>
  <c r="CQ32"/>
  <c r="CQ33"/>
  <c r="CQ34"/>
  <c r="CQ35"/>
  <c r="CQ36"/>
  <c r="CQ37"/>
  <c r="CQ38"/>
  <c r="CQ39"/>
  <c r="CP5"/>
  <c r="CP6"/>
  <c r="CP7"/>
  <c r="CP8"/>
  <c r="CP9"/>
  <c r="CP10"/>
  <c r="CP11"/>
  <c r="CP12"/>
  <c r="CP13"/>
  <c r="CP14"/>
  <c r="CP15"/>
  <c r="CP16"/>
  <c r="CP17"/>
  <c r="CP18"/>
  <c r="CP19"/>
  <c r="CP20"/>
  <c r="CP21"/>
  <c r="CP22"/>
  <c r="CP23"/>
  <c r="CP24"/>
  <c r="CP25"/>
  <c r="CP26"/>
  <c r="CP27"/>
  <c r="CP28"/>
  <c r="CP29"/>
  <c r="CP30"/>
  <c r="CP31"/>
  <c r="CP32"/>
  <c r="CP33"/>
  <c r="CP34"/>
  <c r="CP35"/>
  <c r="CP36"/>
  <c r="CP37"/>
  <c r="CP38"/>
  <c r="CP39"/>
  <c r="CP40"/>
  <c r="CO5"/>
  <c r="CO6"/>
  <c r="CO7"/>
  <c r="CO8"/>
  <c r="CO9"/>
  <c r="CO10"/>
  <c r="CO11"/>
  <c r="CO12"/>
  <c r="CO13"/>
  <c r="CO14"/>
  <c r="CO15"/>
  <c r="CO16"/>
  <c r="CO17"/>
  <c r="CO18"/>
  <c r="CO19"/>
  <c r="CO20"/>
  <c r="CO21"/>
  <c r="CO22"/>
  <c r="CO23"/>
  <c r="CO24"/>
  <c r="CO25"/>
  <c r="CO26"/>
  <c r="CO27"/>
  <c r="CO28"/>
  <c r="CO29"/>
  <c r="CO30"/>
  <c r="CO31"/>
  <c r="CO32"/>
  <c r="CO33"/>
  <c r="CO34"/>
  <c r="CO35"/>
  <c r="CO36"/>
  <c r="CO37"/>
  <c r="CO38"/>
  <c r="CO39"/>
  <c r="CN5"/>
  <c r="CN6"/>
  <c r="CN7"/>
  <c r="CN8"/>
  <c r="CN9"/>
  <c r="CN10"/>
  <c r="CN11"/>
  <c r="CN12"/>
  <c r="CN13"/>
  <c r="CN14"/>
  <c r="CN15"/>
  <c r="CN16"/>
  <c r="CN17"/>
  <c r="CN18"/>
  <c r="CN19"/>
  <c r="CN20"/>
  <c r="CN21"/>
  <c r="CN22"/>
  <c r="CN23"/>
  <c r="CN24"/>
  <c r="CN25"/>
  <c r="CN26"/>
  <c r="CN27"/>
  <c r="CN28"/>
  <c r="CN29"/>
  <c r="CN30"/>
  <c r="CN31"/>
  <c r="CN32"/>
  <c r="CN33"/>
  <c r="CN34"/>
  <c r="CN35"/>
  <c r="CN36"/>
  <c r="CN37"/>
  <c r="CN38"/>
  <c r="CN39"/>
  <c r="CN40"/>
  <c r="CM5"/>
  <c r="CM6"/>
  <c r="CM7"/>
  <c r="CM8"/>
  <c r="CM9"/>
  <c r="CM10"/>
  <c r="CM11"/>
  <c r="CM12"/>
  <c r="CM13"/>
  <c r="CM14"/>
  <c r="CM15"/>
  <c r="CM16"/>
  <c r="CM17"/>
  <c r="CM18"/>
  <c r="CM19"/>
  <c r="CM20"/>
  <c r="CM21"/>
  <c r="CM22"/>
  <c r="CM23"/>
  <c r="CM24"/>
  <c r="CM25"/>
  <c r="CM26"/>
  <c r="CM27"/>
  <c r="CM28"/>
  <c r="CM29"/>
  <c r="CM30"/>
  <c r="CM31"/>
  <c r="CM32"/>
  <c r="CM33"/>
  <c r="CM34"/>
  <c r="CM35"/>
  <c r="CM36"/>
  <c r="CM37"/>
  <c r="CM38"/>
  <c r="CM39"/>
  <c r="CM40"/>
  <c r="CL5"/>
  <c r="CL6"/>
  <c r="CL7"/>
  <c r="CL8"/>
  <c r="CL9"/>
  <c r="CL10"/>
  <c r="CL11"/>
  <c r="CL12"/>
  <c r="CL13"/>
  <c r="CL14"/>
  <c r="CL15"/>
  <c r="CL16"/>
  <c r="CL17"/>
  <c r="CL18"/>
  <c r="CL19"/>
  <c r="CL20"/>
  <c r="CL21"/>
  <c r="CL22"/>
  <c r="CL23"/>
  <c r="CL24"/>
  <c r="CL25"/>
  <c r="CL26"/>
  <c r="CL27"/>
  <c r="CL28"/>
  <c r="CL29"/>
  <c r="CL30"/>
  <c r="CL31"/>
  <c r="CL32"/>
  <c r="CL33"/>
  <c r="CL34"/>
  <c r="CL35"/>
  <c r="CL36"/>
  <c r="CL37"/>
  <c r="CL38"/>
  <c r="CL39"/>
  <c r="CK5"/>
  <c r="CK6"/>
  <c r="CK7"/>
  <c r="CK8"/>
  <c r="CK9"/>
  <c r="CK10"/>
  <c r="CK11"/>
  <c r="CK12"/>
  <c r="CK13"/>
  <c r="CK14"/>
  <c r="CK15"/>
  <c r="CK16"/>
  <c r="CK17"/>
  <c r="CK18"/>
  <c r="CK19"/>
  <c r="CK20"/>
  <c r="CK21"/>
  <c r="CK22"/>
  <c r="CK23"/>
  <c r="CK24"/>
  <c r="CK25"/>
  <c r="CK26"/>
  <c r="CK27"/>
  <c r="CK28"/>
  <c r="CK29"/>
  <c r="CK30"/>
  <c r="CK31"/>
  <c r="CK32"/>
  <c r="CK33"/>
  <c r="CK34"/>
  <c r="CK35"/>
  <c r="CK36"/>
  <c r="CK37"/>
  <c r="CK38"/>
  <c r="CK39"/>
  <c r="CJ5"/>
  <c r="CJ6"/>
  <c r="CJ7"/>
  <c r="CJ8"/>
  <c r="CJ9"/>
  <c r="CJ10"/>
  <c r="CJ11"/>
  <c r="CJ12"/>
  <c r="CJ13"/>
  <c r="CJ14"/>
  <c r="CJ15"/>
  <c r="CJ16"/>
  <c r="CJ17"/>
  <c r="CJ18"/>
  <c r="CJ19"/>
  <c r="CJ20"/>
  <c r="CJ21"/>
  <c r="CJ22"/>
  <c r="CJ23"/>
  <c r="CJ24"/>
  <c r="CJ25"/>
  <c r="CJ26"/>
  <c r="CJ27"/>
  <c r="CJ28"/>
  <c r="CJ29"/>
  <c r="CJ30"/>
  <c r="CJ31"/>
  <c r="CJ32"/>
  <c r="CJ33"/>
  <c r="CJ34"/>
  <c r="CJ35"/>
  <c r="CJ36"/>
  <c r="CJ37"/>
  <c r="CJ38"/>
  <c r="CJ39"/>
  <c r="CI5"/>
  <c r="CI6"/>
  <c r="CI7"/>
  <c r="CI8"/>
  <c r="CI9"/>
  <c r="CI10"/>
  <c r="CI11"/>
  <c r="CI12"/>
  <c r="CI13"/>
  <c r="CI14"/>
  <c r="CI15"/>
  <c r="CI16"/>
  <c r="CI17"/>
  <c r="CI18"/>
  <c r="CI19"/>
  <c r="CI20"/>
  <c r="CI21"/>
  <c r="CI22"/>
  <c r="CI23"/>
  <c r="CI24"/>
  <c r="CI25"/>
  <c r="CI26"/>
  <c r="CI27"/>
  <c r="CI28"/>
  <c r="CI29"/>
  <c r="CI30"/>
  <c r="CI31"/>
  <c r="CI32"/>
  <c r="CI33"/>
  <c r="CI34"/>
  <c r="CI35"/>
  <c r="CI36"/>
  <c r="CI37"/>
  <c r="CI38"/>
  <c r="CI39"/>
  <c r="CI40"/>
  <c r="CH5"/>
  <c r="CH6"/>
  <c r="CH7"/>
  <c r="CH8"/>
  <c r="CH9"/>
  <c r="CH10"/>
  <c r="CH11"/>
  <c r="CH12"/>
  <c r="CH13"/>
  <c r="CH14"/>
  <c r="CH15"/>
  <c r="CH16"/>
  <c r="CH17"/>
  <c r="CH18"/>
  <c r="CH19"/>
  <c r="CH20"/>
  <c r="CH21"/>
  <c r="CH22"/>
  <c r="CH23"/>
  <c r="CH24"/>
  <c r="CH25"/>
  <c r="CH26"/>
  <c r="CH27"/>
  <c r="CH28"/>
  <c r="CH29"/>
  <c r="CH30"/>
  <c r="CH31"/>
  <c r="CH32"/>
  <c r="CH33"/>
  <c r="CH34"/>
  <c r="CH35"/>
  <c r="CH36"/>
  <c r="CH37"/>
  <c r="CH38"/>
  <c r="CH39"/>
  <c r="CH40"/>
  <c r="CG5"/>
  <c r="CG6"/>
  <c r="CG7"/>
  <c r="CG8"/>
  <c r="CG9"/>
  <c r="CG10"/>
  <c r="CG11"/>
  <c r="CG12"/>
  <c r="CG13"/>
  <c r="CG14"/>
  <c r="CG15"/>
  <c r="CG16"/>
  <c r="CG17"/>
  <c r="CG18"/>
  <c r="CG19"/>
  <c r="CG20"/>
  <c r="CG21"/>
  <c r="CG22"/>
  <c r="CG23"/>
  <c r="CG24"/>
  <c r="CG25"/>
  <c r="CG26"/>
  <c r="CG27"/>
  <c r="CG28"/>
  <c r="CG29"/>
  <c r="CG30"/>
  <c r="CG31"/>
  <c r="CG32"/>
  <c r="CG33"/>
  <c r="CG34"/>
  <c r="CG35"/>
  <c r="CG36"/>
  <c r="CG37"/>
  <c r="CG38"/>
  <c r="CG39"/>
  <c r="CG40"/>
  <c r="CF5"/>
  <c r="CF6"/>
  <c r="CF7"/>
  <c r="CF8"/>
  <c r="CF9"/>
  <c r="CF10"/>
  <c r="CF11"/>
  <c r="CF12"/>
  <c r="CF13"/>
  <c r="CF14"/>
  <c r="CF15"/>
  <c r="CF16"/>
  <c r="CF17"/>
  <c r="CF18"/>
  <c r="CF19"/>
  <c r="CF20"/>
  <c r="CF21"/>
  <c r="CF22"/>
  <c r="CF23"/>
  <c r="CF24"/>
  <c r="CF25"/>
  <c r="CF26"/>
  <c r="CF27"/>
  <c r="CF28"/>
  <c r="CF29"/>
  <c r="CF30"/>
  <c r="CF31"/>
  <c r="CF32"/>
  <c r="CF33"/>
  <c r="CF34"/>
  <c r="CF35"/>
  <c r="CF36"/>
  <c r="CF37"/>
  <c r="CF38"/>
  <c r="CF39"/>
  <c r="CF40"/>
  <c r="CE5"/>
  <c r="CE6"/>
  <c r="CE7"/>
  <c r="CE8"/>
  <c r="CE9"/>
  <c r="CE10"/>
  <c r="CE11"/>
  <c r="CE12"/>
  <c r="CE13"/>
  <c r="CE14"/>
  <c r="CE15"/>
  <c r="CE16"/>
  <c r="CE17"/>
  <c r="CE18"/>
  <c r="CE19"/>
  <c r="CE20"/>
  <c r="CE21"/>
  <c r="CE22"/>
  <c r="CE23"/>
  <c r="CE24"/>
  <c r="CE25"/>
  <c r="CE26"/>
  <c r="CE27"/>
  <c r="CE28"/>
  <c r="CE29"/>
  <c r="CE30"/>
  <c r="CE31"/>
  <c r="CE32"/>
  <c r="CE33"/>
  <c r="CE34"/>
  <c r="CE35"/>
  <c r="CE36"/>
  <c r="CE37"/>
  <c r="CE38"/>
  <c r="CE39"/>
  <c r="CE40"/>
  <c r="CE41"/>
  <c r="CD5"/>
  <c r="CD6"/>
  <c r="CD7"/>
  <c r="CD8"/>
  <c r="CD9"/>
  <c r="CD10"/>
  <c r="CD11"/>
  <c r="CD12"/>
  <c r="CD13"/>
  <c r="CD14"/>
  <c r="CD15"/>
  <c r="CD16"/>
  <c r="CD17"/>
  <c r="CD18"/>
  <c r="CD19"/>
  <c r="CD20"/>
  <c r="CD21"/>
  <c r="CD22"/>
  <c r="CD23"/>
  <c r="CD24"/>
  <c r="CD25"/>
  <c r="CD26"/>
  <c r="CD27"/>
  <c r="CD28"/>
  <c r="CD29"/>
  <c r="CD30"/>
  <c r="CD31"/>
  <c r="CD32"/>
  <c r="CD33"/>
  <c r="CD34"/>
  <c r="CD35"/>
  <c r="CD36"/>
  <c r="CD37"/>
  <c r="CD38"/>
  <c r="CD39"/>
  <c r="CD40"/>
  <c r="CC5"/>
  <c r="CC6"/>
  <c r="CC7"/>
  <c r="CC8"/>
  <c r="CC9"/>
  <c r="CC10"/>
  <c r="CC11"/>
  <c r="CC12"/>
  <c r="CC13"/>
  <c r="CC14"/>
  <c r="CC15"/>
  <c r="CC16"/>
  <c r="CC17"/>
  <c r="CC18"/>
  <c r="CC19"/>
  <c r="CC20"/>
  <c r="CC21"/>
  <c r="CC22"/>
  <c r="CC23"/>
  <c r="CC24"/>
  <c r="CC25"/>
  <c r="CC26"/>
  <c r="CC27"/>
  <c r="CC28"/>
  <c r="CC29"/>
  <c r="CC30"/>
  <c r="CC31"/>
  <c r="CC32"/>
  <c r="CC33"/>
  <c r="CC34"/>
  <c r="CC35"/>
  <c r="CC36"/>
  <c r="CC37"/>
  <c r="CC38"/>
  <c r="CC39"/>
  <c r="CC40"/>
  <c r="CB5"/>
  <c r="CB6"/>
  <c r="CB7"/>
  <c r="CB8"/>
  <c r="CB9"/>
  <c r="CB10"/>
  <c r="CB11"/>
  <c r="CB12"/>
  <c r="CB13"/>
  <c r="CB14"/>
  <c r="CB15"/>
  <c r="CB16"/>
  <c r="CB17"/>
  <c r="CB18"/>
  <c r="CB19"/>
  <c r="CB20"/>
  <c r="CB21"/>
  <c r="CB22"/>
  <c r="CB23"/>
  <c r="CB24"/>
  <c r="CB25"/>
  <c r="CB26"/>
  <c r="CB27"/>
  <c r="CB28"/>
  <c r="CB29"/>
  <c r="CB30"/>
  <c r="CB31"/>
  <c r="CB32"/>
  <c r="CB33"/>
  <c r="CB34"/>
  <c r="CB35"/>
  <c r="CB36"/>
  <c r="CB37"/>
  <c r="CB38"/>
  <c r="CB39"/>
  <c r="CB40"/>
  <c r="CA5"/>
  <c r="CA6"/>
  <c r="CA7"/>
  <c r="CA8"/>
  <c r="CA9"/>
  <c r="CA10"/>
  <c r="CA11"/>
  <c r="CA12"/>
  <c r="CA13"/>
  <c r="CA14"/>
  <c r="CA15"/>
  <c r="CA16"/>
  <c r="CA17"/>
  <c r="CA18"/>
  <c r="CA19"/>
  <c r="CA20"/>
  <c r="CA21"/>
  <c r="CA22"/>
  <c r="CA23"/>
  <c r="CA24"/>
  <c r="CA25"/>
  <c r="CA26"/>
  <c r="CA27"/>
  <c r="CA28"/>
  <c r="CA29"/>
  <c r="CA30"/>
  <c r="CA31"/>
  <c r="CA32"/>
  <c r="CA33"/>
  <c r="CA34"/>
  <c r="CA35"/>
  <c r="CA36"/>
  <c r="CA37"/>
  <c r="CA38"/>
  <c r="CA39"/>
  <c r="CA40"/>
  <c r="BU5"/>
  <c r="BU6"/>
  <c r="BU7"/>
  <c r="BU8"/>
  <c r="BU9"/>
  <c r="BU10"/>
  <c r="BU11"/>
  <c r="BU12"/>
  <c r="BU13"/>
  <c r="BU14"/>
  <c r="BU15"/>
  <c r="BU16"/>
  <c r="BU17"/>
  <c r="BU18"/>
  <c r="BU19"/>
  <c r="BU20"/>
  <c r="BU21"/>
  <c r="BU22"/>
  <c r="BU23"/>
  <c r="BU24"/>
  <c r="BU25"/>
  <c r="BU26"/>
  <c r="BU27"/>
  <c r="BU28"/>
  <c r="BU29"/>
  <c r="BU30"/>
  <c r="BU31"/>
  <c r="BU32"/>
  <c r="BU33"/>
  <c r="BU34"/>
  <c r="BU35"/>
  <c r="BU36"/>
  <c r="BU37"/>
  <c r="BU38"/>
  <c r="BU39"/>
  <c r="BU40"/>
  <c r="BU41"/>
  <c r="BU42"/>
  <c r="BU43"/>
  <c r="BU44"/>
  <c r="BT5"/>
  <c r="BT6"/>
  <c r="BT7"/>
  <c r="BT8"/>
  <c r="BT9"/>
  <c r="BT10"/>
  <c r="BT11"/>
  <c r="BT12"/>
  <c r="BT13"/>
  <c r="BT14"/>
  <c r="BT15"/>
  <c r="BT16"/>
  <c r="BT17"/>
  <c r="BT18"/>
  <c r="BT19"/>
  <c r="BT20"/>
  <c r="BT21"/>
  <c r="BT22"/>
  <c r="BT23"/>
  <c r="BT24"/>
  <c r="BT25"/>
  <c r="BT26"/>
  <c r="BT27"/>
  <c r="BT28"/>
  <c r="BT29"/>
  <c r="BT30"/>
  <c r="BT31"/>
  <c r="BT32"/>
  <c r="BT33"/>
  <c r="BT34"/>
  <c r="BT35"/>
  <c r="BT36"/>
  <c r="BT37"/>
  <c r="BT38"/>
  <c r="BT39"/>
  <c r="BT40"/>
  <c r="BT41"/>
  <c r="BT42"/>
  <c r="BT43"/>
  <c r="BT44"/>
  <c r="BS5"/>
  <c r="BS6"/>
  <c r="BS7"/>
  <c r="BS8"/>
  <c r="BS9"/>
  <c r="BS10"/>
  <c r="BS11"/>
  <c r="BS12"/>
  <c r="BS13"/>
  <c r="BS14"/>
  <c r="BS15"/>
  <c r="BS16"/>
  <c r="BS17"/>
  <c r="BS18"/>
  <c r="BS19"/>
  <c r="BS20"/>
  <c r="BS21"/>
  <c r="BS22"/>
  <c r="BS23"/>
  <c r="BS24"/>
  <c r="BS25"/>
  <c r="BS26"/>
  <c r="BS27"/>
  <c r="BS28"/>
  <c r="BS29"/>
  <c r="BS30"/>
  <c r="BS31"/>
  <c r="BS32"/>
  <c r="BS33"/>
  <c r="BS34"/>
  <c r="BS35"/>
  <c r="BS36"/>
  <c r="BS37"/>
  <c r="BS38"/>
  <c r="BS39"/>
  <c r="BS40"/>
  <c r="BS41"/>
  <c r="BS42"/>
  <c r="BS43"/>
  <c r="BS44"/>
  <c r="BR5"/>
  <c r="BR6"/>
  <c r="BR7"/>
  <c r="BR8"/>
  <c r="BR9"/>
  <c r="BR10"/>
  <c r="BR11"/>
  <c r="BR12"/>
  <c r="BR13"/>
  <c r="BR14"/>
  <c r="BR15"/>
  <c r="BR16"/>
  <c r="BR17"/>
  <c r="BR18"/>
  <c r="BR19"/>
  <c r="BR20"/>
  <c r="BR21"/>
  <c r="BR22"/>
  <c r="BR23"/>
  <c r="BR24"/>
  <c r="BR25"/>
  <c r="BR26"/>
  <c r="BR27"/>
  <c r="BR28"/>
  <c r="BR29"/>
  <c r="BR30"/>
  <c r="BR31"/>
  <c r="BR32"/>
  <c r="BR33"/>
  <c r="BR34"/>
  <c r="BR35"/>
  <c r="BR36"/>
  <c r="BR37"/>
  <c r="BR38"/>
  <c r="BR39"/>
  <c r="BR40"/>
  <c r="BR41"/>
  <c r="BR42"/>
  <c r="BR43"/>
  <c r="BR44"/>
  <c r="BQ5"/>
  <c r="BQ6"/>
  <c r="BQ7"/>
  <c r="BQ8"/>
  <c r="BQ9"/>
  <c r="BQ10"/>
  <c r="BQ11"/>
  <c r="BQ12"/>
  <c r="BQ13"/>
  <c r="BQ14"/>
  <c r="BQ15"/>
  <c r="BQ16"/>
  <c r="BQ17"/>
  <c r="BQ18"/>
  <c r="BQ19"/>
  <c r="BQ20"/>
  <c r="BQ21"/>
  <c r="BQ22"/>
  <c r="BQ23"/>
  <c r="BQ24"/>
  <c r="BQ25"/>
  <c r="BQ26"/>
  <c r="BQ27"/>
  <c r="BQ28"/>
  <c r="BQ29"/>
  <c r="BQ30"/>
  <c r="BQ31"/>
  <c r="BQ32"/>
  <c r="BQ33"/>
  <c r="BQ34"/>
  <c r="BQ35"/>
  <c r="BQ36"/>
  <c r="BQ37"/>
  <c r="BQ38"/>
  <c r="BQ39"/>
  <c r="BQ40"/>
  <c r="BQ41"/>
  <c r="BQ42"/>
  <c r="BQ43"/>
  <c r="BQ44"/>
  <c r="BP5"/>
  <c r="BP6"/>
  <c r="BP7"/>
  <c r="BP8"/>
  <c r="BP9"/>
  <c r="BP10"/>
  <c r="BP11"/>
  <c r="BP12"/>
  <c r="BP13"/>
  <c r="BP14"/>
  <c r="BP15"/>
  <c r="BP16"/>
  <c r="BP17"/>
  <c r="BP18"/>
  <c r="BP19"/>
  <c r="BP20"/>
  <c r="BP21"/>
  <c r="BP22"/>
  <c r="BP23"/>
  <c r="BP24"/>
  <c r="BP25"/>
  <c r="BP26"/>
  <c r="BP27"/>
  <c r="BP28"/>
  <c r="BP29"/>
  <c r="BP30"/>
  <c r="BP31"/>
  <c r="BP32"/>
  <c r="BP33"/>
  <c r="BP34"/>
  <c r="BP35"/>
  <c r="BP36"/>
  <c r="BP37"/>
  <c r="BP38"/>
  <c r="BP39"/>
  <c r="BP40"/>
  <c r="BP41"/>
  <c r="BP42"/>
  <c r="BP43"/>
  <c r="BP44"/>
  <c r="BO5"/>
  <c r="BO6"/>
  <c r="BO7"/>
  <c r="BO8"/>
  <c r="BO9"/>
  <c r="BO10"/>
  <c r="BO11"/>
  <c r="BO12"/>
  <c r="BO13"/>
  <c r="BO14"/>
  <c r="BO15"/>
  <c r="BO16"/>
  <c r="BO17"/>
  <c r="BO18"/>
  <c r="BO19"/>
  <c r="BO20"/>
  <c r="BO21"/>
  <c r="BO22"/>
  <c r="BO23"/>
  <c r="BO24"/>
  <c r="BO25"/>
  <c r="BO26"/>
  <c r="BO27"/>
  <c r="BO28"/>
  <c r="BO29"/>
  <c r="BO30"/>
  <c r="BO31"/>
  <c r="BO32"/>
  <c r="BO33"/>
  <c r="BO34"/>
  <c r="BO35"/>
  <c r="BO36"/>
  <c r="BO37"/>
  <c r="BO38"/>
  <c r="BO39"/>
  <c r="BO40"/>
  <c r="BO41"/>
  <c r="BO42"/>
  <c r="BN5"/>
  <c r="BN6"/>
  <c r="BN7"/>
  <c r="BN8"/>
  <c r="BN9"/>
  <c r="BN10"/>
  <c r="BN11"/>
  <c r="BN12"/>
  <c r="BN13"/>
  <c r="BN14"/>
  <c r="BN15"/>
  <c r="BN16"/>
  <c r="BN17"/>
  <c r="BN18"/>
  <c r="BN19"/>
  <c r="BN20"/>
  <c r="BN21"/>
  <c r="BN22"/>
  <c r="BN23"/>
  <c r="BN24"/>
  <c r="BN25"/>
  <c r="BN26"/>
  <c r="BN27"/>
  <c r="BN28"/>
  <c r="BN29"/>
  <c r="BN30"/>
  <c r="BN31"/>
  <c r="BN32"/>
  <c r="BN33"/>
  <c r="BN34"/>
  <c r="BN35"/>
  <c r="BN36"/>
  <c r="BN37"/>
  <c r="BN38"/>
  <c r="BN39"/>
  <c r="BN40"/>
  <c r="BN41"/>
  <c r="BN42"/>
  <c r="BM5"/>
  <c r="BM6"/>
  <c r="BM7"/>
  <c r="BM8"/>
  <c r="BM9"/>
  <c r="BM10"/>
  <c r="BM11"/>
  <c r="BM12"/>
  <c r="BM13"/>
  <c r="BM14"/>
  <c r="BM15"/>
  <c r="BM16"/>
  <c r="BM17"/>
  <c r="BM18"/>
  <c r="BM19"/>
  <c r="BM20"/>
  <c r="BM21"/>
  <c r="BM22"/>
  <c r="BM23"/>
  <c r="BM24"/>
  <c r="BM25"/>
  <c r="BM26"/>
  <c r="BM27"/>
  <c r="BM28"/>
  <c r="BM29"/>
  <c r="BM30"/>
  <c r="BM31"/>
  <c r="BM32"/>
  <c r="BM33"/>
  <c r="BM34"/>
  <c r="BM35"/>
  <c r="BM36"/>
  <c r="BM37"/>
  <c r="BM38"/>
  <c r="BM39"/>
  <c r="BM40"/>
  <c r="BM41"/>
  <c r="BM42"/>
  <c r="BL5"/>
  <c r="BL6"/>
  <c r="BL7"/>
  <c r="BL8"/>
  <c r="BL9"/>
  <c r="BL10"/>
  <c r="BL11"/>
  <c r="BL12"/>
  <c r="BL13"/>
  <c r="BL14"/>
  <c r="BL15"/>
  <c r="BL16"/>
  <c r="BL17"/>
  <c r="BL18"/>
  <c r="BL19"/>
  <c r="BL20"/>
  <c r="BL21"/>
  <c r="BL22"/>
  <c r="BL23"/>
  <c r="BL24"/>
  <c r="BL25"/>
  <c r="BL26"/>
  <c r="BL27"/>
  <c r="BL28"/>
  <c r="BL29"/>
  <c r="BL30"/>
  <c r="BL31"/>
  <c r="BL32"/>
  <c r="BL33"/>
  <c r="BL34"/>
  <c r="BL35"/>
  <c r="BL36"/>
  <c r="BL37"/>
  <c r="BL38"/>
  <c r="BL39"/>
  <c r="BL40"/>
  <c r="BK5"/>
  <c r="BK6"/>
  <c r="BK7"/>
  <c r="BK8"/>
  <c r="BK9"/>
  <c r="BK10"/>
  <c r="BK11"/>
  <c r="BK12"/>
  <c r="BK13"/>
  <c r="BK14"/>
  <c r="BK15"/>
  <c r="BK16"/>
  <c r="BK17"/>
  <c r="BK18"/>
  <c r="BK19"/>
  <c r="BK20"/>
  <c r="BK21"/>
  <c r="BK22"/>
  <c r="BK23"/>
  <c r="BK24"/>
  <c r="BK25"/>
  <c r="BK26"/>
  <c r="BK27"/>
  <c r="BK28"/>
  <c r="BK29"/>
  <c r="BK30"/>
  <c r="BK31"/>
  <c r="BK32"/>
  <c r="BK33"/>
  <c r="BK34"/>
  <c r="BK35"/>
  <c r="BK36"/>
  <c r="BK37"/>
  <c r="BK38"/>
  <c r="BK39"/>
  <c r="BK40"/>
  <c r="BK41"/>
  <c r="BK42"/>
  <c r="BK43"/>
  <c r="BK44"/>
  <c r="BJ5"/>
  <c r="BJ6"/>
  <c r="BJ7"/>
  <c r="BJ8"/>
  <c r="BJ9"/>
  <c r="BJ10"/>
  <c r="BJ11"/>
  <c r="BJ12"/>
  <c r="BJ13"/>
  <c r="BJ14"/>
  <c r="BJ15"/>
  <c r="BJ16"/>
  <c r="BJ17"/>
  <c r="BJ18"/>
  <c r="BJ19"/>
  <c r="BJ20"/>
  <c r="BJ21"/>
  <c r="BJ22"/>
  <c r="BJ23"/>
  <c r="BJ24"/>
  <c r="BJ25"/>
  <c r="BJ26"/>
  <c r="BJ27"/>
  <c r="BJ28"/>
  <c r="BJ29"/>
  <c r="BJ30"/>
  <c r="BJ31"/>
  <c r="BJ32"/>
  <c r="BJ33"/>
  <c r="BJ34"/>
  <c r="BJ35"/>
  <c r="BJ36"/>
  <c r="BJ37"/>
  <c r="BJ38"/>
  <c r="BJ39"/>
  <c r="BJ40"/>
  <c r="BJ41"/>
  <c r="BJ42"/>
  <c r="BJ43"/>
  <c r="BI5"/>
  <c r="BI6"/>
  <c r="BI7"/>
  <c r="BI8"/>
  <c r="BI9"/>
  <c r="BI10"/>
  <c r="BI11"/>
  <c r="BI12"/>
  <c r="BI13"/>
  <c r="BI14"/>
  <c r="BI15"/>
  <c r="BI16"/>
  <c r="BI17"/>
  <c r="BI18"/>
  <c r="BI19"/>
  <c r="BI20"/>
  <c r="BI21"/>
  <c r="BI22"/>
  <c r="BI23"/>
  <c r="BI24"/>
  <c r="BI25"/>
  <c r="BI26"/>
  <c r="BI27"/>
  <c r="BI28"/>
  <c r="BI29"/>
  <c r="BI30"/>
  <c r="BI31"/>
  <c r="BI32"/>
  <c r="BI33"/>
  <c r="BI34"/>
  <c r="BI35"/>
  <c r="BI36"/>
  <c r="BI37"/>
  <c r="BI38"/>
  <c r="BI39"/>
  <c r="BI40"/>
  <c r="CZ39"/>
  <c r="CZ40"/>
  <c r="CZ41"/>
  <c r="CY39"/>
  <c r="CY40"/>
  <c r="CY41"/>
  <c r="CY42"/>
  <c r="CY43"/>
  <c r="CX39"/>
  <c r="CW39"/>
  <c r="DA4"/>
  <c r="CZ4"/>
  <c r="CY4"/>
  <c r="CX4"/>
  <c r="CR4"/>
  <c r="CQ4"/>
  <c r="CP4"/>
  <c r="CO4"/>
  <c r="CN4"/>
  <c r="CM4"/>
  <c r="CL4"/>
  <c r="CK4"/>
  <c r="CJ4"/>
  <c r="CI4"/>
  <c r="CH4"/>
  <c r="CG4"/>
  <c r="CF4"/>
  <c r="CB4"/>
  <c r="CA4"/>
  <c r="BX5"/>
  <c r="BX6"/>
  <c r="BX7"/>
  <c r="BX8"/>
  <c r="BX9"/>
  <c r="BX10"/>
  <c r="BX11"/>
  <c r="BX12"/>
  <c r="BX13"/>
  <c r="BX14"/>
  <c r="BX15"/>
  <c r="BX16"/>
  <c r="BX17"/>
  <c r="BX18"/>
  <c r="BX19"/>
  <c r="BX20"/>
  <c r="BX21"/>
  <c r="BX22"/>
  <c r="BX23"/>
  <c r="BX24"/>
  <c r="BX25"/>
  <c r="BX26"/>
  <c r="BX27"/>
  <c r="BX28"/>
  <c r="BX29"/>
  <c r="BX30"/>
  <c r="BX31"/>
  <c r="BX32"/>
  <c r="BX33"/>
  <c r="BX34"/>
  <c r="BX35"/>
  <c r="BX36"/>
  <c r="BX37"/>
  <c r="BX38"/>
  <c r="BX39"/>
  <c r="BX4"/>
  <c r="BR4"/>
  <c r="BQ4"/>
  <c r="BP4"/>
  <c r="BO4"/>
  <c r="BN4"/>
  <c r="BM4"/>
  <c r="BL4"/>
  <c r="BK4"/>
  <c r="BJ4"/>
  <c r="BI4"/>
  <c r="AA4" i="30"/>
  <c r="AB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B20" s="1"/>
  <c r="AA21"/>
  <c r="AB21" s="1"/>
  <c r="AA22"/>
  <c r="AB22" s="1"/>
  <c r="AA23"/>
  <c r="AB23" s="1"/>
  <c r="AA24"/>
  <c r="AB24" s="1"/>
  <c r="AA25"/>
  <c r="AB25" s="1"/>
  <c r="AA26"/>
  <c r="AB26" s="1"/>
  <c r="AA27"/>
  <c r="AB27" s="1"/>
  <c r="AA28"/>
  <c r="AB28" s="1"/>
  <c r="V28" i="11" s="1"/>
  <c r="AA29" i="30"/>
  <c r="AB29" s="1"/>
  <c r="V29" i="11" s="1"/>
  <c r="AA30" i="30"/>
  <c r="AB30" s="1"/>
  <c r="V30" i="11" s="1"/>
  <c r="AA31" i="30"/>
  <c r="AB31" s="1"/>
  <c r="V31" i="11" s="1"/>
  <c r="AA32" i="30"/>
  <c r="AB32" s="1"/>
  <c r="V32" i="11" s="1"/>
  <c r="BF5" i="33" l="1"/>
  <c r="BF6"/>
  <c r="BF7"/>
  <c r="BF8"/>
  <c r="BF9"/>
  <c r="BF10"/>
  <c r="BF11"/>
  <c r="BF12"/>
  <c r="BF13"/>
  <c r="BF14"/>
  <c r="BF15"/>
  <c r="BF16"/>
  <c r="BF17"/>
  <c r="BF18"/>
  <c r="BF19"/>
  <c r="BF20"/>
  <c r="BF21"/>
  <c r="BF22"/>
  <c r="BF23"/>
  <c r="BF24"/>
  <c r="BF25"/>
  <c r="BF26"/>
  <c r="BF27"/>
  <c r="BF28"/>
  <c r="BF29"/>
  <c r="BF30"/>
  <c r="BF31"/>
  <c r="BF32"/>
  <c r="BF33"/>
  <c r="BF34"/>
  <c r="BF35"/>
  <c r="BF36"/>
  <c r="BF37"/>
  <c r="BF38"/>
  <c r="BF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A33" i="30"/>
  <c r="AA34"/>
  <c r="AA35"/>
  <c r="AA36"/>
  <c r="AA37"/>
  <c r="AA38"/>
  <c r="V5"/>
  <c r="V6"/>
  <c r="V7"/>
  <c r="V8"/>
  <c r="V9"/>
  <c r="V10"/>
  <c r="V11"/>
  <c r="V12"/>
  <c r="V13"/>
  <c r="V14"/>
  <c r="V15"/>
  <c r="V16"/>
  <c r="V17"/>
  <c r="V18"/>
  <c r="V19"/>
  <c r="V20"/>
  <c r="V21"/>
  <c r="V22"/>
  <c r="V23"/>
  <c r="V24"/>
  <c r="V25"/>
  <c r="V26"/>
  <c r="V27"/>
  <c r="V28"/>
  <c r="V29"/>
  <c r="V30"/>
  <c r="V31"/>
  <c r="V32"/>
  <c r="V33"/>
  <c r="V34"/>
  <c r="V35"/>
  <c r="V36"/>
  <c r="V37"/>
  <c r="V38"/>
  <c r="V4"/>
  <c r="AG6" i="31"/>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G28"/>
  <c r="AH28" s="1"/>
  <c r="AG29"/>
  <c r="AH29" s="1"/>
  <c r="AG30"/>
  <c r="AH30" s="1"/>
  <c r="AG31"/>
  <c r="AH31" s="1"/>
  <c r="AG32"/>
  <c r="AH32" s="1"/>
  <c r="AG33"/>
  <c r="AH33" s="1"/>
  <c r="AG34"/>
  <c r="AH34" s="1"/>
  <c r="AG35"/>
  <c r="AH35" s="1"/>
  <c r="AG36"/>
  <c r="AH36" s="1"/>
  <c r="AG37"/>
  <c r="AH37" s="1"/>
  <c r="AG38"/>
  <c r="AH38" s="1"/>
  <c r="AG39"/>
  <c r="AH39" s="1"/>
  <c r="AG5"/>
  <c r="AH5" s="1"/>
  <c r="AB6"/>
  <c r="AB7"/>
  <c r="AB8"/>
  <c r="AB9"/>
  <c r="AB10"/>
  <c r="AB11"/>
  <c r="AB12"/>
  <c r="AB13"/>
  <c r="AB14"/>
  <c r="AB15"/>
  <c r="AB16"/>
  <c r="AB17"/>
  <c r="AB18"/>
  <c r="AB19"/>
  <c r="AB20"/>
  <c r="AB21"/>
  <c r="AB22"/>
  <c r="AB23"/>
  <c r="AB24"/>
  <c r="AB25"/>
  <c r="AB26"/>
  <c r="AB27"/>
  <c r="AB28"/>
  <c r="AB29"/>
  <c r="AB30"/>
  <c r="AB31"/>
  <c r="AB32"/>
  <c r="AB33"/>
  <c r="AB34"/>
  <c r="AB35"/>
  <c r="AB36"/>
  <c r="AB37"/>
  <c r="AB38"/>
  <c r="AB39"/>
  <c r="AB5"/>
  <c r="M6"/>
  <c r="M7"/>
  <c r="M8"/>
  <c r="M9"/>
  <c r="M10"/>
  <c r="M11"/>
  <c r="M12"/>
  <c r="M13"/>
  <c r="M14"/>
  <c r="M15"/>
  <c r="M16"/>
  <c r="M17"/>
  <c r="M18"/>
  <c r="M19"/>
  <c r="M20"/>
  <c r="M21"/>
  <c r="M22"/>
  <c r="M23"/>
  <c r="M24"/>
  <c r="M25"/>
  <c r="M26"/>
  <c r="M27"/>
  <c r="M28"/>
  <c r="M29"/>
  <c r="M30"/>
  <c r="M31"/>
  <c r="M32"/>
  <c r="M33"/>
  <c r="M34"/>
  <c r="M35"/>
  <c r="M36"/>
  <c r="M37"/>
  <c r="M38"/>
  <c r="M39"/>
  <c r="M5"/>
  <c r="Q5" i="32"/>
  <c r="Q6"/>
  <c r="Q7"/>
  <c r="Q8"/>
  <c r="Q9"/>
  <c r="Q10"/>
  <c r="Q11"/>
  <c r="Q12"/>
  <c r="Q13"/>
  <c r="Q14"/>
  <c r="Q15"/>
  <c r="Q16"/>
  <c r="Q17"/>
  <c r="Q18"/>
  <c r="Q19"/>
  <c r="Q20"/>
  <c r="Q21"/>
  <c r="Q22"/>
  <c r="Q23"/>
  <c r="Q24"/>
  <c r="Q25"/>
  <c r="Q26"/>
  <c r="Q27"/>
  <c r="Q28"/>
  <c r="Q29"/>
  <c r="Q30"/>
  <c r="Q31"/>
  <c r="Q32"/>
  <c r="Q33"/>
  <c r="Q34"/>
  <c r="Q35"/>
  <c r="Q36"/>
  <c r="Q37"/>
  <c r="Q38"/>
  <c r="Q4"/>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X6"/>
  <c r="X7"/>
  <c r="X8"/>
  <c r="X9"/>
  <c r="X10"/>
  <c r="X11"/>
  <c r="X12"/>
  <c r="X13"/>
  <c r="X14"/>
  <c r="X15"/>
  <c r="X16"/>
  <c r="X17"/>
  <c r="X18"/>
  <c r="X19"/>
  <c r="X20"/>
  <c r="X21"/>
  <c r="X22"/>
  <c r="X23"/>
  <c r="X24"/>
  <c r="X25"/>
  <c r="X26"/>
  <c r="X27"/>
  <c r="X28"/>
  <c r="X29"/>
  <c r="X30"/>
  <c r="X31"/>
  <c r="X32"/>
  <c r="X33"/>
  <c r="X34"/>
  <c r="X35"/>
  <c r="X36"/>
  <c r="X37"/>
  <c r="X38"/>
  <c r="X39"/>
  <c r="X5"/>
  <c r="U6" i="5"/>
  <c r="U7"/>
  <c r="U8"/>
  <c r="U9"/>
  <c r="U10"/>
  <c r="U11"/>
  <c r="U12"/>
  <c r="U13"/>
  <c r="U14"/>
  <c r="U15"/>
  <c r="U16"/>
  <c r="U17"/>
  <c r="U18"/>
  <c r="U19"/>
  <c r="U20"/>
  <c r="U21"/>
  <c r="U22"/>
  <c r="U23"/>
  <c r="U24"/>
  <c r="U25"/>
  <c r="U26"/>
  <c r="U27"/>
  <c r="U28"/>
  <c r="U29"/>
  <c r="U30"/>
  <c r="U31"/>
  <c r="U32"/>
  <c r="U33"/>
  <c r="U34"/>
  <c r="U35"/>
  <c r="U36"/>
  <c r="U37"/>
  <c r="U38"/>
  <c r="U39"/>
  <c r="U5"/>
  <c r="L5" i="33"/>
  <c r="L6"/>
  <c r="L7"/>
  <c r="L8"/>
  <c r="L9"/>
  <c r="L10"/>
  <c r="L11"/>
  <c r="L12"/>
  <c r="L13"/>
  <c r="L14"/>
  <c r="L15"/>
  <c r="L16"/>
  <c r="L17"/>
  <c r="L18"/>
  <c r="L19"/>
  <c r="L20"/>
  <c r="L21"/>
  <c r="L22"/>
  <c r="L23"/>
  <c r="L24"/>
  <c r="L25"/>
  <c r="L26"/>
  <c r="L27"/>
  <c r="L28"/>
  <c r="L29"/>
  <c r="L30"/>
  <c r="L31"/>
  <c r="L32"/>
  <c r="L33"/>
  <c r="L34"/>
  <c r="L35"/>
  <c r="L36"/>
  <c r="L37"/>
  <c r="L38"/>
  <c r="L39"/>
  <c r="L4"/>
  <c r="J5"/>
  <c r="J6"/>
  <c r="J7"/>
  <c r="J8"/>
  <c r="J9"/>
  <c r="J10"/>
  <c r="J11"/>
  <c r="J12"/>
  <c r="J13"/>
  <c r="J14"/>
  <c r="J15"/>
  <c r="J16"/>
  <c r="J17"/>
  <c r="J18"/>
  <c r="J19"/>
  <c r="J20"/>
  <c r="J21"/>
  <c r="J22"/>
  <c r="J23"/>
  <c r="J24"/>
  <c r="J25"/>
  <c r="J26"/>
  <c r="J27"/>
  <c r="J28"/>
  <c r="J29"/>
  <c r="J30"/>
  <c r="J31"/>
  <c r="J32"/>
  <c r="J33"/>
  <c r="J34"/>
  <c r="J35"/>
  <c r="J36"/>
  <c r="J37"/>
  <c r="J38"/>
  <c r="J4"/>
  <c r="B5" i="37" l="1"/>
  <c r="B6"/>
  <c r="B7"/>
  <c r="B8"/>
  <c r="B9"/>
  <c r="B10"/>
  <c r="B11"/>
  <c r="B12"/>
  <c r="B13"/>
  <c r="B14"/>
  <c r="B15"/>
  <c r="B16"/>
  <c r="B17"/>
  <c r="B18"/>
  <c r="B19"/>
  <c r="B20"/>
  <c r="B21"/>
  <c r="B22"/>
  <c r="B23"/>
  <c r="B24"/>
  <c r="B25"/>
  <c r="B26"/>
  <c r="B5" i="33"/>
  <c r="B6"/>
  <c r="B7"/>
  <c r="B8"/>
  <c r="B9"/>
  <c r="B10"/>
  <c r="B11"/>
  <c r="B12"/>
  <c r="B13"/>
  <c r="B14"/>
  <c r="B15"/>
  <c r="B16"/>
  <c r="B17"/>
  <c r="B18"/>
  <c r="B19"/>
  <c r="B20"/>
  <c r="B21"/>
  <c r="B22"/>
  <c r="B23"/>
  <c r="B24"/>
  <c r="B25"/>
  <c r="B26"/>
  <c r="B27"/>
  <c r="B28"/>
  <c r="B29"/>
  <c r="B30"/>
  <c r="B31"/>
  <c r="B32"/>
  <c r="B33"/>
  <c r="B34"/>
  <c r="B35"/>
  <c r="B36"/>
  <c r="B37"/>
  <c r="B38"/>
  <c r="CW4"/>
  <c r="CT4"/>
  <c r="CU4"/>
  <c r="CV4"/>
  <c r="CS4"/>
  <c r="CD4"/>
  <c r="CE4"/>
  <c r="CC4"/>
  <c r="BZ5"/>
  <c r="BZ6"/>
  <c r="BZ7"/>
  <c r="BZ8"/>
  <c r="BZ9"/>
  <c r="BZ10"/>
  <c r="BZ11"/>
  <c r="BZ12"/>
  <c r="BZ13"/>
  <c r="BZ14"/>
  <c r="BZ15"/>
  <c r="BZ16"/>
  <c r="BZ17"/>
  <c r="BZ18"/>
  <c r="BZ19"/>
  <c r="BZ20"/>
  <c r="BZ21"/>
  <c r="BZ22"/>
  <c r="BZ23"/>
  <c r="BZ24"/>
  <c r="BZ25"/>
  <c r="BZ26"/>
  <c r="BZ27"/>
  <c r="BZ28"/>
  <c r="BZ29"/>
  <c r="BZ30"/>
  <c r="BZ31"/>
  <c r="BZ32"/>
  <c r="BZ33"/>
  <c r="BZ34"/>
  <c r="BZ35"/>
  <c r="BZ36"/>
  <c r="BZ37"/>
  <c r="BZ38"/>
  <c r="BZ4"/>
  <c r="BV5"/>
  <c r="BW5"/>
  <c r="BV6"/>
  <c r="BW6"/>
  <c r="BV7"/>
  <c r="BW7"/>
  <c r="BV8"/>
  <c r="BW8"/>
  <c r="BV9"/>
  <c r="BW9"/>
  <c r="BV10"/>
  <c r="BW10"/>
  <c r="BV11"/>
  <c r="BW11"/>
  <c r="BV12"/>
  <c r="BW12"/>
  <c r="BV13"/>
  <c r="BW13"/>
  <c r="BV14"/>
  <c r="BW14"/>
  <c r="BV15"/>
  <c r="BW15"/>
  <c r="BV16"/>
  <c r="BW16"/>
  <c r="BV17"/>
  <c r="BW17"/>
  <c r="BV18"/>
  <c r="BW18"/>
  <c r="BV19"/>
  <c r="BW19"/>
  <c r="BV20"/>
  <c r="BW20"/>
  <c r="BV21"/>
  <c r="BW21"/>
  <c r="BV22"/>
  <c r="BW22"/>
  <c r="BV23"/>
  <c r="BW23"/>
  <c r="BV24"/>
  <c r="BW24"/>
  <c r="BV25"/>
  <c r="BW25"/>
  <c r="BV26"/>
  <c r="BW26"/>
  <c r="BV27"/>
  <c r="BW27"/>
  <c r="BV28"/>
  <c r="BW28"/>
  <c r="BV29"/>
  <c r="BW29"/>
  <c r="BV30"/>
  <c r="BW30"/>
  <c r="BV31"/>
  <c r="BW31"/>
  <c r="BV32"/>
  <c r="BW32"/>
  <c r="BV33"/>
  <c r="BW33"/>
  <c r="BV34"/>
  <c r="BW34"/>
  <c r="BV35"/>
  <c r="BW35"/>
  <c r="BV36"/>
  <c r="BW36"/>
  <c r="BV37"/>
  <c r="BW37"/>
  <c r="BV38"/>
  <c r="BW38"/>
  <c r="BT4"/>
  <c r="BU4"/>
  <c r="BV4"/>
  <c r="BW4"/>
  <c r="BS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T5"/>
  <c r="AU5"/>
  <c r="AV5"/>
  <c r="AW5"/>
  <c r="AX5"/>
  <c r="AY5"/>
  <c r="AZ5"/>
  <c r="BA5"/>
  <c r="BB5"/>
  <c r="BC5"/>
  <c r="BD5"/>
  <c r="BE5"/>
  <c r="AT6"/>
  <c r="AU6"/>
  <c r="AV6"/>
  <c r="AW6"/>
  <c r="AX6"/>
  <c r="AY6"/>
  <c r="AZ6"/>
  <c r="BA6"/>
  <c r="BB6"/>
  <c r="BC6"/>
  <c r="BD6"/>
  <c r="BE6"/>
  <c r="AT7"/>
  <c r="AU7"/>
  <c r="AV7"/>
  <c r="AW7"/>
  <c r="AX7"/>
  <c r="AY7"/>
  <c r="AZ7"/>
  <c r="BA7"/>
  <c r="BB7"/>
  <c r="BC7"/>
  <c r="BD7"/>
  <c r="BE7"/>
  <c r="AT8"/>
  <c r="AU8"/>
  <c r="AV8"/>
  <c r="AW8"/>
  <c r="AX8"/>
  <c r="AY8"/>
  <c r="AZ8"/>
  <c r="BA8"/>
  <c r="BB8"/>
  <c r="BC8"/>
  <c r="BD8"/>
  <c r="BE8"/>
  <c r="AT9"/>
  <c r="AU9"/>
  <c r="AV9"/>
  <c r="AW9"/>
  <c r="AX9"/>
  <c r="AY9"/>
  <c r="AZ9"/>
  <c r="BA9"/>
  <c r="BB9"/>
  <c r="BC9"/>
  <c r="BD9"/>
  <c r="BE9"/>
  <c r="AT10"/>
  <c r="AU10"/>
  <c r="AV10"/>
  <c r="AW10"/>
  <c r="AX10"/>
  <c r="AY10"/>
  <c r="AZ10"/>
  <c r="BA10"/>
  <c r="BB10"/>
  <c r="BC10"/>
  <c r="BD10"/>
  <c r="BE10"/>
  <c r="AT11"/>
  <c r="AU11"/>
  <c r="AV11"/>
  <c r="AW11"/>
  <c r="AX11"/>
  <c r="AY11"/>
  <c r="AZ11"/>
  <c r="BA11"/>
  <c r="BB11"/>
  <c r="BC11"/>
  <c r="BD11"/>
  <c r="BE11"/>
  <c r="AT12"/>
  <c r="AU12"/>
  <c r="AV12"/>
  <c r="AW12"/>
  <c r="AX12"/>
  <c r="AY12"/>
  <c r="AZ12"/>
  <c r="BA12"/>
  <c r="BB12"/>
  <c r="BC12"/>
  <c r="BD12"/>
  <c r="BE12"/>
  <c r="AT13"/>
  <c r="AU13"/>
  <c r="AV13"/>
  <c r="AW13"/>
  <c r="AX13"/>
  <c r="AY13"/>
  <c r="AZ13"/>
  <c r="BA13"/>
  <c r="BB13"/>
  <c r="BC13"/>
  <c r="BD13"/>
  <c r="BE13"/>
  <c r="AT14"/>
  <c r="AU14"/>
  <c r="AV14"/>
  <c r="AW14"/>
  <c r="AX14"/>
  <c r="AY14"/>
  <c r="AZ14"/>
  <c r="BA14"/>
  <c r="BB14"/>
  <c r="BC14"/>
  <c r="BD14"/>
  <c r="BE14"/>
  <c r="AT15"/>
  <c r="AU15"/>
  <c r="AV15"/>
  <c r="AW15"/>
  <c r="AX15"/>
  <c r="AY15"/>
  <c r="AZ15"/>
  <c r="BA15"/>
  <c r="BB15"/>
  <c r="BC15"/>
  <c r="BD15"/>
  <c r="BE15"/>
  <c r="AT16"/>
  <c r="AU16"/>
  <c r="AV16"/>
  <c r="AW16"/>
  <c r="AX16"/>
  <c r="AY16"/>
  <c r="AZ16"/>
  <c r="BA16"/>
  <c r="BB16"/>
  <c r="BC16"/>
  <c r="BD16"/>
  <c r="BE16"/>
  <c r="AT17"/>
  <c r="AU17"/>
  <c r="AV17"/>
  <c r="AW17"/>
  <c r="AX17"/>
  <c r="AY17"/>
  <c r="AZ17"/>
  <c r="BA17"/>
  <c r="BB17"/>
  <c r="BC17"/>
  <c r="BD17"/>
  <c r="BE17"/>
  <c r="AT18"/>
  <c r="AU18"/>
  <c r="AV18"/>
  <c r="AW18"/>
  <c r="AX18"/>
  <c r="AY18"/>
  <c r="AZ18"/>
  <c r="BA18"/>
  <c r="BB18"/>
  <c r="BC18"/>
  <c r="BD18"/>
  <c r="BE18"/>
  <c r="AT19"/>
  <c r="AU19"/>
  <c r="AV19"/>
  <c r="AW19"/>
  <c r="AX19"/>
  <c r="AY19"/>
  <c r="AZ19"/>
  <c r="BA19"/>
  <c r="BB19"/>
  <c r="BC19"/>
  <c r="BD19"/>
  <c r="BE19"/>
  <c r="AT20"/>
  <c r="AU20"/>
  <c r="AV20"/>
  <c r="AW20"/>
  <c r="AX20"/>
  <c r="AY20"/>
  <c r="AZ20"/>
  <c r="BA20"/>
  <c r="BB20"/>
  <c r="BC20"/>
  <c r="BD20"/>
  <c r="BE20"/>
  <c r="AT21"/>
  <c r="AU21"/>
  <c r="AV21"/>
  <c r="AW21"/>
  <c r="AX21"/>
  <c r="AY21"/>
  <c r="AZ21"/>
  <c r="BA21"/>
  <c r="BB21"/>
  <c r="BC21"/>
  <c r="BD21"/>
  <c r="BE21"/>
  <c r="AT22"/>
  <c r="AU22"/>
  <c r="AV22"/>
  <c r="AW22"/>
  <c r="AX22"/>
  <c r="AY22"/>
  <c r="AZ22"/>
  <c r="BA22"/>
  <c r="BB22"/>
  <c r="BC22"/>
  <c r="BD22"/>
  <c r="BE22"/>
  <c r="AT23"/>
  <c r="AU23"/>
  <c r="AV23"/>
  <c r="AW23"/>
  <c r="AX23"/>
  <c r="AY23"/>
  <c r="AZ23"/>
  <c r="BA23"/>
  <c r="BB23"/>
  <c r="BC23"/>
  <c r="BD23"/>
  <c r="BE23"/>
  <c r="AT24"/>
  <c r="AU24"/>
  <c r="AV24"/>
  <c r="AW24"/>
  <c r="AX24"/>
  <c r="AY24"/>
  <c r="AZ24"/>
  <c r="BA24"/>
  <c r="BB24"/>
  <c r="BC24"/>
  <c r="BD24"/>
  <c r="BE24"/>
  <c r="AT25"/>
  <c r="AU25"/>
  <c r="AV25"/>
  <c r="AW25"/>
  <c r="AX25"/>
  <c r="AY25"/>
  <c r="AZ25"/>
  <c r="BA25"/>
  <c r="BB25"/>
  <c r="BC25"/>
  <c r="BD25"/>
  <c r="BE25"/>
  <c r="AT26"/>
  <c r="AU26"/>
  <c r="AV26"/>
  <c r="AW26"/>
  <c r="AX26"/>
  <c r="AY26"/>
  <c r="AZ26"/>
  <c r="BA26"/>
  <c r="BB26"/>
  <c r="BC26"/>
  <c r="BD26"/>
  <c r="BE26"/>
  <c r="AT27"/>
  <c r="AU27"/>
  <c r="AV27"/>
  <c r="AW27"/>
  <c r="AX27"/>
  <c r="AY27"/>
  <c r="AZ27"/>
  <c r="BA27"/>
  <c r="BB27"/>
  <c r="BC27"/>
  <c r="BD27"/>
  <c r="BE27"/>
  <c r="AT28"/>
  <c r="AU28"/>
  <c r="AV28"/>
  <c r="AW28"/>
  <c r="AX28"/>
  <c r="AY28"/>
  <c r="AZ28"/>
  <c r="BA28"/>
  <c r="BB28"/>
  <c r="BC28"/>
  <c r="BD28"/>
  <c r="BE28"/>
  <c r="AT29"/>
  <c r="AU29"/>
  <c r="AV29"/>
  <c r="AW29"/>
  <c r="AX29"/>
  <c r="AY29"/>
  <c r="AZ29"/>
  <c r="BA29"/>
  <c r="BB29"/>
  <c r="BC29"/>
  <c r="BD29"/>
  <c r="BE29"/>
  <c r="AT30"/>
  <c r="AU30"/>
  <c r="AV30"/>
  <c r="AW30"/>
  <c r="AX30"/>
  <c r="AY30"/>
  <c r="AZ30"/>
  <c r="BA30"/>
  <c r="BB30"/>
  <c r="BC30"/>
  <c r="BD30"/>
  <c r="BE30"/>
  <c r="AT31"/>
  <c r="AU31"/>
  <c r="AV31"/>
  <c r="AW31"/>
  <c r="AX31"/>
  <c r="AY31"/>
  <c r="AZ31"/>
  <c r="BA31"/>
  <c r="BB31"/>
  <c r="BC31"/>
  <c r="BD31"/>
  <c r="BE31"/>
  <c r="AT32"/>
  <c r="AU32"/>
  <c r="AV32"/>
  <c r="AW32"/>
  <c r="AX32"/>
  <c r="AY32"/>
  <c r="AZ32"/>
  <c r="BA32"/>
  <c r="BB32"/>
  <c r="BC32"/>
  <c r="BD32"/>
  <c r="BE32"/>
  <c r="AT33"/>
  <c r="AU33"/>
  <c r="AV33"/>
  <c r="AW33"/>
  <c r="AX33"/>
  <c r="AY33"/>
  <c r="AZ33"/>
  <c r="BA33"/>
  <c r="BB33"/>
  <c r="BC33"/>
  <c r="BD33"/>
  <c r="BE33"/>
  <c r="AT34"/>
  <c r="AU34"/>
  <c r="AV34"/>
  <c r="AW34"/>
  <c r="AX34"/>
  <c r="AY34"/>
  <c r="AZ34"/>
  <c r="BA34"/>
  <c r="BB34"/>
  <c r="BC34"/>
  <c r="BD34"/>
  <c r="BE34"/>
  <c r="AT35"/>
  <c r="AU35"/>
  <c r="AV35"/>
  <c r="AW35"/>
  <c r="AX35"/>
  <c r="AY35"/>
  <c r="AZ35"/>
  <c r="BA35"/>
  <c r="BB35"/>
  <c r="BC35"/>
  <c r="BD35"/>
  <c r="BE35"/>
  <c r="AT36"/>
  <c r="AU36"/>
  <c r="AV36"/>
  <c r="AW36"/>
  <c r="AX36"/>
  <c r="AY36"/>
  <c r="AZ36"/>
  <c r="BA36"/>
  <c r="BB36"/>
  <c r="BC36"/>
  <c r="BD36"/>
  <c r="BE36"/>
  <c r="AT37"/>
  <c r="AU37"/>
  <c r="AV37"/>
  <c r="AW37"/>
  <c r="AX37"/>
  <c r="AY37"/>
  <c r="AZ37"/>
  <c r="BA37"/>
  <c r="BB37"/>
  <c r="BC37"/>
  <c r="BD37"/>
  <c r="BE37"/>
  <c r="AT38"/>
  <c r="AU38"/>
  <c r="AV38"/>
  <c r="AW38"/>
  <c r="AX38"/>
  <c r="AY38"/>
  <c r="AZ38"/>
  <c r="BA38"/>
  <c r="BB38"/>
  <c r="BC38"/>
  <c r="BD38"/>
  <c r="BE38"/>
  <c r="AU4"/>
  <c r="AV4"/>
  <c r="AW4"/>
  <c r="AX4"/>
  <c r="AY4"/>
  <c r="AZ4"/>
  <c r="BA4"/>
  <c r="BB4"/>
  <c r="BC4"/>
  <c r="BD4"/>
  <c r="BE4"/>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I5"/>
  <c r="AJ5"/>
  <c r="AK5"/>
  <c r="AL5"/>
  <c r="AM5"/>
  <c r="AN5"/>
  <c r="AO5"/>
  <c r="AP5"/>
  <c r="AI6"/>
  <c r="AJ6"/>
  <c r="AK6"/>
  <c r="AL6"/>
  <c r="AM6"/>
  <c r="AN6"/>
  <c r="AO6"/>
  <c r="AP6"/>
  <c r="AI7"/>
  <c r="AJ7"/>
  <c r="AK7"/>
  <c r="AL7"/>
  <c r="AM7"/>
  <c r="AN7"/>
  <c r="AO7"/>
  <c r="AP7"/>
  <c r="AI8"/>
  <c r="AJ8"/>
  <c r="AK8"/>
  <c r="AL8"/>
  <c r="AM8"/>
  <c r="AN8"/>
  <c r="AO8"/>
  <c r="AP8"/>
  <c r="AI9"/>
  <c r="AJ9"/>
  <c r="AK9"/>
  <c r="AL9"/>
  <c r="AM9"/>
  <c r="AN9"/>
  <c r="AO9"/>
  <c r="AP9"/>
  <c r="AI10"/>
  <c r="AJ10"/>
  <c r="AK10"/>
  <c r="AL10"/>
  <c r="AM10"/>
  <c r="AN10"/>
  <c r="AO10"/>
  <c r="AP10"/>
  <c r="AI11"/>
  <c r="AJ11"/>
  <c r="AK11"/>
  <c r="AL11"/>
  <c r="AM11"/>
  <c r="AN11"/>
  <c r="AO11"/>
  <c r="AP11"/>
  <c r="AI12"/>
  <c r="AJ12"/>
  <c r="AK12"/>
  <c r="AL12"/>
  <c r="AM12"/>
  <c r="AN12"/>
  <c r="AO12"/>
  <c r="AP12"/>
  <c r="AI13"/>
  <c r="AJ13"/>
  <c r="AK13"/>
  <c r="AL13"/>
  <c r="AM13"/>
  <c r="AN13"/>
  <c r="AO13"/>
  <c r="AP13"/>
  <c r="AI14"/>
  <c r="AJ14"/>
  <c r="AK14"/>
  <c r="AL14"/>
  <c r="AM14"/>
  <c r="AN14"/>
  <c r="AO14"/>
  <c r="AP14"/>
  <c r="AI15"/>
  <c r="AJ15"/>
  <c r="AK15"/>
  <c r="AL15"/>
  <c r="AM15"/>
  <c r="AN15"/>
  <c r="AO15"/>
  <c r="AP15"/>
  <c r="AI16"/>
  <c r="AJ16"/>
  <c r="AK16"/>
  <c r="AL16"/>
  <c r="AM16"/>
  <c r="AN16"/>
  <c r="AO16"/>
  <c r="AP16"/>
  <c r="AI17"/>
  <c r="AJ17"/>
  <c r="AK17"/>
  <c r="AL17"/>
  <c r="AM17"/>
  <c r="AN17"/>
  <c r="AO17"/>
  <c r="AP17"/>
  <c r="AI18"/>
  <c r="AJ18"/>
  <c r="AK18"/>
  <c r="AL18"/>
  <c r="AM18"/>
  <c r="AN18"/>
  <c r="AO18"/>
  <c r="AP18"/>
  <c r="AI19"/>
  <c r="AJ19"/>
  <c r="AK19"/>
  <c r="AL19"/>
  <c r="AM19"/>
  <c r="AN19"/>
  <c r="AO19"/>
  <c r="AP19"/>
  <c r="AI20"/>
  <c r="AJ20"/>
  <c r="AK20"/>
  <c r="AL20"/>
  <c r="AM20"/>
  <c r="AN20"/>
  <c r="AO20"/>
  <c r="AP20"/>
  <c r="AI21"/>
  <c r="AJ21"/>
  <c r="AK21"/>
  <c r="AL21"/>
  <c r="AM21"/>
  <c r="AN21"/>
  <c r="AO21"/>
  <c r="AP21"/>
  <c r="AI22"/>
  <c r="AJ22"/>
  <c r="AK22"/>
  <c r="AL22"/>
  <c r="AM22"/>
  <c r="AN22"/>
  <c r="AO22"/>
  <c r="AP22"/>
  <c r="AI23"/>
  <c r="AJ23"/>
  <c r="AK23"/>
  <c r="AL23"/>
  <c r="AM23"/>
  <c r="AN23"/>
  <c r="AO23"/>
  <c r="AP23"/>
  <c r="AI24"/>
  <c r="AJ24"/>
  <c r="AK24"/>
  <c r="AL24"/>
  <c r="AM24"/>
  <c r="AN24"/>
  <c r="AO24"/>
  <c r="AP24"/>
  <c r="AI25"/>
  <c r="AJ25"/>
  <c r="AK25"/>
  <c r="AL25"/>
  <c r="AM25"/>
  <c r="AN25"/>
  <c r="AO25"/>
  <c r="AP25"/>
  <c r="AI26"/>
  <c r="AJ26"/>
  <c r="AK26"/>
  <c r="AL26"/>
  <c r="AM26"/>
  <c r="AN26"/>
  <c r="AO26"/>
  <c r="AP26"/>
  <c r="AI27"/>
  <c r="AJ27"/>
  <c r="AK27"/>
  <c r="AL27"/>
  <c r="AM27"/>
  <c r="AN27"/>
  <c r="AO27"/>
  <c r="AP27"/>
  <c r="AI28"/>
  <c r="AJ28"/>
  <c r="AK28"/>
  <c r="AL28"/>
  <c r="AM28"/>
  <c r="AN28"/>
  <c r="AO28"/>
  <c r="AP28"/>
  <c r="AI29"/>
  <c r="AJ29"/>
  <c r="AK29"/>
  <c r="AL29"/>
  <c r="AM29"/>
  <c r="AN29"/>
  <c r="AO29"/>
  <c r="AP29"/>
  <c r="AI30"/>
  <c r="AJ30"/>
  <c r="AK30"/>
  <c r="AL30"/>
  <c r="AM30"/>
  <c r="AN30"/>
  <c r="AO30"/>
  <c r="AP30"/>
  <c r="AI31"/>
  <c r="AJ31"/>
  <c r="AK31"/>
  <c r="AL31"/>
  <c r="AM31"/>
  <c r="AN31"/>
  <c r="AO31"/>
  <c r="AP31"/>
  <c r="AI32"/>
  <c r="AJ32"/>
  <c r="AK32"/>
  <c r="AL32"/>
  <c r="AM32"/>
  <c r="AN32"/>
  <c r="AO32"/>
  <c r="AP32"/>
  <c r="AI33"/>
  <c r="AJ33"/>
  <c r="AK33"/>
  <c r="AL33"/>
  <c r="AM33"/>
  <c r="AN33"/>
  <c r="AO33"/>
  <c r="AP33"/>
  <c r="AI34"/>
  <c r="AJ34"/>
  <c r="AK34"/>
  <c r="AL34"/>
  <c r="AM34"/>
  <c r="AN34"/>
  <c r="AO34"/>
  <c r="AP34"/>
  <c r="AI35"/>
  <c r="AJ35"/>
  <c r="AK35"/>
  <c r="AL35"/>
  <c r="AM35"/>
  <c r="AN35"/>
  <c r="AO35"/>
  <c r="AP35"/>
  <c r="AI36"/>
  <c r="AJ36"/>
  <c r="AK36"/>
  <c r="AL36"/>
  <c r="AM36"/>
  <c r="AN36"/>
  <c r="AO36"/>
  <c r="AP36"/>
  <c r="AI37"/>
  <c r="AJ37"/>
  <c r="AK37"/>
  <c r="AL37"/>
  <c r="AM37"/>
  <c r="AN37"/>
  <c r="AO37"/>
  <c r="AP37"/>
  <c r="AI38"/>
  <c r="AJ38"/>
  <c r="AK38"/>
  <c r="AL38"/>
  <c r="AM38"/>
  <c r="AN38"/>
  <c r="AO38"/>
  <c r="AP38"/>
  <c r="AJ4"/>
  <c r="AK4"/>
  <c r="AL4"/>
  <c r="AM4"/>
  <c r="AN4"/>
  <c r="AO4"/>
  <c r="AP4"/>
  <c r="AI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C5"/>
  <c r="AD5"/>
  <c r="AE5"/>
  <c r="AC6"/>
  <c r="AD6"/>
  <c r="AE6"/>
  <c r="AC7"/>
  <c r="AD7"/>
  <c r="AE7"/>
  <c r="AC8"/>
  <c r="AD8"/>
  <c r="AE8"/>
  <c r="AC9"/>
  <c r="AD9"/>
  <c r="AE9"/>
  <c r="AC10"/>
  <c r="AD10"/>
  <c r="AE10"/>
  <c r="AC11"/>
  <c r="AD11"/>
  <c r="AE11"/>
  <c r="AC12"/>
  <c r="AD12"/>
  <c r="AE12"/>
  <c r="AC13"/>
  <c r="AD13"/>
  <c r="AE13"/>
  <c r="AC14"/>
  <c r="AD14"/>
  <c r="AE14"/>
  <c r="AC15"/>
  <c r="AD15"/>
  <c r="AE15"/>
  <c r="AC16"/>
  <c r="AD16"/>
  <c r="AE16"/>
  <c r="AC17"/>
  <c r="AD17"/>
  <c r="AE17"/>
  <c r="AC18"/>
  <c r="AD18"/>
  <c r="AE18"/>
  <c r="AC19"/>
  <c r="AD19"/>
  <c r="AE19"/>
  <c r="AC20"/>
  <c r="AD20"/>
  <c r="AE20"/>
  <c r="AC21"/>
  <c r="AD21"/>
  <c r="AE21"/>
  <c r="AC22"/>
  <c r="AD22"/>
  <c r="AE22"/>
  <c r="AC23"/>
  <c r="AD23"/>
  <c r="AE23"/>
  <c r="AC24"/>
  <c r="AD24"/>
  <c r="AE24"/>
  <c r="AC25"/>
  <c r="AD25"/>
  <c r="AE25"/>
  <c r="AC26"/>
  <c r="AD26"/>
  <c r="AE26"/>
  <c r="AC27"/>
  <c r="AD27"/>
  <c r="AE27"/>
  <c r="AC28"/>
  <c r="AD28"/>
  <c r="AE28"/>
  <c r="AC29"/>
  <c r="AD29"/>
  <c r="AE29"/>
  <c r="AC30"/>
  <c r="AD30"/>
  <c r="AE30"/>
  <c r="AC31"/>
  <c r="AD31"/>
  <c r="AE31"/>
  <c r="AC32"/>
  <c r="AD32"/>
  <c r="AE32"/>
  <c r="AC33"/>
  <c r="AD33"/>
  <c r="AE33"/>
  <c r="AC34"/>
  <c r="AD34"/>
  <c r="AE34"/>
  <c r="AC35"/>
  <c r="AD35"/>
  <c r="AE35"/>
  <c r="AC36"/>
  <c r="AD36"/>
  <c r="AE36"/>
  <c r="AC37"/>
  <c r="AD37"/>
  <c r="AE37"/>
  <c r="AC38"/>
  <c r="AD38"/>
  <c r="AE38"/>
  <c r="AD4"/>
  <c r="AE4"/>
  <c r="AC4"/>
  <c r="AA5"/>
  <c r="AA6"/>
  <c r="AA7"/>
  <c r="AA8"/>
  <c r="AA9"/>
  <c r="AA10"/>
  <c r="AA11"/>
  <c r="AA12"/>
  <c r="AA13"/>
  <c r="AA14"/>
  <c r="AA15"/>
  <c r="AA16"/>
  <c r="AA17"/>
  <c r="AA18"/>
  <c r="AA19"/>
  <c r="AA20"/>
  <c r="AA21"/>
  <c r="AA22"/>
  <c r="AA23"/>
  <c r="AA24"/>
  <c r="AA25"/>
  <c r="AA26"/>
  <c r="AA27"/>
  <c r="AA28"/>
  <c r="AA29"/>
  <c r="AA30"/>
  <c r="AA31"/>
  <c r="AA32"/>
  <c r="AA33"/>
  <c r="AA34"/>
  <c r="AA35"/>
  <c r="AA36"/>
  <c r="AA37"/>
  <c r="AA38"/>
  <c r="AA4"/>
  <c r="Z5"/>
  <c r="Z6"/>
  <c r="Z7"/>
  <c r="Z8"/>
  <c r="Z9"/>
  <c r="Z10"/>
  <c r="Z11"/>
  <c r="Z12"/>
  <c r="Z13"/>
  <c r="Z14"/>
  <c r="Z15"/>
  <c r="Z16"/>
  <c r="Z17"/>
  <c r="Z18"/>
  <c r="Z19"/>
  <c r="Z20"/>
  <c r="Z21"/>
  <c r="Z22"/>
  <c r="Z23"/>
  <c r="Z24"/>
  <c r="Z25"/>
  <c r="Z26"/>
  <c r="Z27"/>
  <c r="Z28"/>
  <c r="Z29"/>
  <c r="Z30"/>
  <c r="Z31"/>
  <c r="Z32"/>
  <c r="Z33"/>
  <c r="Z34"/>
  <c r="Z35"/>
  <c r="Z36"/>
  <c r="Z37"/>
  <c r="Z38"/>
  <c r="Z4"/>
  <c r="Y5"/>
  <c r="Y6"/>
  <c r="Y7"/>
  <c r="Y8"/>
  <c r="Y9"/>
  <c r="Y10"/>
  <c r="Y11"/>
  <c r="Y12"/>
  <c r="Y13"/>
  <c r="Y14"/>
  <c r="Y15"/>
  <c r="Y16"/>
  <c r="Y17"/>
  <c r="Y18"/>
  <c r="Y19"/>
  <c r="Y20"/>
  <c r="Y21"/>
  <c r="Y22"/>
  <c r="Y23"/>
  <c r="Y24"/>
  <c r="Y25"/>
  <c r="Y26"/>
  <c r="Y27"/>
  <c r="Y28"/>
  <c r="Y29"/>
  <c r="Y30"/>
  <c r="Y31"/>
  <c r="Y32"/>
  <c r="Y33"/>
  <c r="Y34"/>
  <c r="Y35"/>
  <c r="Y36"/>
  <c r="Y37"/>
  <c r="Y38"/>
  <c r="Y4"/>
  <c r="N5"/>
  <c r="O5"/>
  <c r="P5"/>
  <c r="Q5"/>
  <c r="R5"/>
  <c r="S5"/>
  <c r="T5"/>
  <c r="U5"/>
  <c r="V5"/>
  <c r="N6"/>
  <c r="O6"/>
  <c r="P6"/>
  <c r="Q6"/>
  <c r="R6"/>
  <c r="S6"/>
  <c r="T6"/>
  <c r="U6"/>
  <c r="V6"/>
  <c r="N7"/>
  <c r="O7"/>
  <c r="P7"/>
  <c r="Q7"/>
  <c r="R7"/>
  <c r="S7"/>
  <c r="T7"/>
  <c r="U7"/>
  <c r="V7"/>
  <c r="N8"/>
  <c r="O8"/>
  <c r="P8"/>
  <c r="Q8"/>
  <c r="R8"/>
  <c r="S8"/>
  <c r="T8"/>
  <c r="U8"/>
  <c r="V8"/>
  <c r="N9"/>
  <c r="O9"/>
  <c r="P9"/>
  <c r="Q9"/>
  <c r="R9"/>
  <c r="S9"/>
  <c r="T9"/>
  <c r="U9"/>
  <c r="V9"/>
  <c r="N10"/>
  <c r="O10"/>
  <c r="P10"/>
  <c r="Q10"/>
  <c r="R10"/>
  <c r="S10"/>
  <c r="T10"/>
  <c r="U10"/>
  <c r="V10"/>
  <c r="N11"/>
  <c r="O11"/>
  <c r="P11"/>
  <c r="Q11"/>
  <c r="R11"/>
  <c r="S11"/>
  <c r="T11"/>
  <c r="U11"/>
  <c r="V11"/>
  <c r="N12"/>
  <c r="O12"/>
  <c r="P12"/>
  <c r="Q12"/>
  <c r="R12"/>
  <c r="S12"/>
  <c r="T12"/>
  <c r="U12"/>
  <c r="V12"/>
  <c r="N13"/>
  <c r="O13"/>
  <c r="P13"/>
  <c r="Q13"/>
  <c r="R13"/>
  <c r="S13"/>
  <c r="T13"/>
  <c r="U13"/>
  <c r="V13"/>
  <c r="N14"/>
  <c r="O14"/>
  <c r="P14"/>
  <c r="Q14"/>
  <c r="R14"/>
  <c r="S14"/>
  <c r="T14"/>
  <c r="U14"/>
  <c r="V14"/>
  <c r="N15"/>
  <c r="O15"/>
  <c r="P15"/>
  <c r="Q15"/>
  <c r="R15"/>
  <c r="S15"/>
  <c r="T15"/>
  <c r="U15"/>
  <c r="V15"/>
  <c r="N16"/>
  <c r="O16"/>
  <c r="P16"/>
  <c r="Q16"/>
  <c r="R16"/>
  <c r="S16"/>
  <c r="T16"/>
  <c r="U16"/>
  <c r="V16"/>
  <c r="N17"/>
  <c r="O17"/>
  <c r="P17"/>
  <c r="Q17"/>
  <c r="R17"/>
  <c r="S17"/>
  <c r="T17"/>
  <c r="U17"/>
  <c r="V17"/>
  <c r="N18"/>
  <c r="O18"/>
  <c r="P18"/>
  <c r="Q18"/>
  <c r="R18"/>
  <c r="S18"/>
  <c r="T18"/>
  <c r="U18"/>
  <c r="V18"/>
  <c r="N19"/>
  <c r="O19"/>
  <c r="P19"/>
  <c r="Q19"/>
  <c r="R19"/>
  <c r="S19"/>
  <c r="T19"/>
  <c r="U19"/>
  <c r="V19"/>
  <c r="N20"/>
  <c r="O20"/>
  <c r="P20"/>
  <c r="Q20"/>
  <c r="R20"/>
  <c r="S20"/>
  <c r="T20"/>
  <c r="U20"/>
  <c r="V20"/>
  <c r="N21"/>
  <c r="O21"/>
  <c r="P21"/>
  <c r="Q21"/>
  <c r="R21"/>
  <c r="S21"/>
  <c r="T21"/>
  <c r="U21"/>
  <c r="V21"/>
  <c r="N22"/>
  <c r="O22"/>
  <c r="P22"/>
  <c r="Q22"/>
  <c r="R22"/>
  <c r="S22"/>
  <c r="T22"/>
  <c r="U22"/>
  <c r="V22"/>
  <c r="N23"/>
  <c r="O23"/>
  <c r="P23"/>
  <c r="Q23"/>
  <c r="R23"/>
  <c r="S23"/>
  <c r="T23"/>
  <c r="U23"/>
  <c r="V23"/>
  <c r="N24"/>
  <c r="O24"/>
  <c r="P24"/>
  <c r="Q24"/>
  <c r="R24"/>
  <c r="S24"/>
  <c r="T24"/>
  <c r="U24"/>
  <c r="V24"/>
  <c r="N25"/>
  <c r="O25"/>
  <c r="P25"/>
  <c r="Q25"/>
  <c r="R25"/>
  <c r="S25"/>
  <c r="T25"/>
  <c r="U25"/>
  <c r="V25"/>
  <c r="N26"/>
  <c r="O26"/>
  <c r="P26"/>
  <c r="Q26"/>
  <c r="R26"/>
  <c r="S26"/>
  <c r="T26"/>
  <c r="U26"/>
  <c r="V26"/>
  <c r="N27"/>
  <c r="O27"/>
  <c r="P27"/>
  <c r="Q27"/>
  <c r="R27"/>
  <c r="S27"/>
  <c r="T27"/>
  <c r="U27"/>
  <c r="V27"/>
  <c r="N28"/>
  <c r="O28"/>
  <c r="P28"/>
  <c r="Q28"/>
  <c r="R28"/>
  <c r="S28"/>
  <c r="T28"/>
  <c r="U28"/>
  <c r="V28"/>
  <c r="N29"/>
  <c r="O29"/>
  <c r="P29"/>
  <c r="Q29"/>
  <c r="R29"/>
  <c r="S29"/>
  <c r="T29"/>
  <c r="U29"/>
  <c r="V29"/>
  <c r="N30"/>
  <c r="O30"/>
  <c r="P30"/>
  <c r="Q30"/>
  <c r="R30"/>
  <c r="S30"/>
  <c r="T30"/>
  <c r="U30"/>
  <c r="V30"/>
  <c r="N31"/>
  <c r="O31"/>
  <c r="P31"/>
  <c r="Q31"/>
  <c r="R31"/>
  <c r="S31"/>
  <c r="T31"/>
  <c r="U31"/>
  <c r="V31"/>
  <c r="N32"/>
  <c r="O32"/>
  <c r="P32"/>
  <c r="Q32"/>
  <c r="R32"/>
  <c r="S32"/>
  <c r="T32"/>
  <c r="U32"/>
  <c r="V32"/>
  <c r="N33"/>
  <c r="O33"/>
  <c r="P33"/>
  <c r="Q33"/>
  <c r="R33"/>
  <c r="S33"/>
  <c r="T33"/>
  <c r="U33"/>
  <c r="V33"/>
  <c r="N34"/>
  <c r="O34"/>
  <c r="P34"/>
  <c r="Q34"/>
  <c r="R34"/>
  <c r="S34"/>
  <c r="T34"/>
  <c r="U34"/>
  <c r="V34"/>
  <c r="N35"/>
  <c r="O35"/>
  <c r="P35"/>
  <c r="Q35"/>
  <c r="R35"/>
  <c r="S35"/>
  <c r="T35"/>
  <c r="U35"/>
  <c r="V35"/>
  <c r="N36"/>
  <c r="O36"/>
  <c r="P36"/>
  <c r="Q36"/>
  <c r="R36"/>
  <c r="S36"/>
  <c r="T36"/>
  <c r="U36"/>
  <c r="V36"/>
  <c r="N37"/>
  <c r="O37"/>
  <c r="P37"/>
  <c r="Q37"/>
  <c r="R37"/>
  <c r="S37"/>
  <c r="T37"/>
  <c r="U37"/>
  <c r="V37"/>
  <c r="N38"/>
  <c r="O38"/>
  <c r="P38"/>
  <c r="Q38"/>
  <c r="R38"/>
  <c r="S38"/>
  <c r="T38"/>
  <c r="U38"/>
  <c r="V38"/>
  <c r="O4"/>
  <c r="P4"/>
  <c r="Q4"/>
  <c r="R4"/>
  <c r="S4"/>
  <c r="T4"/>
  <c r="U4"/>
  <c r="V4"/>
  <c r="N4"/>
  <c r="M37"/>
  <c r="P37" i="37" s="1"/>
  <c r="M38" i="33"/>
  <c r="P38" i="37" s="1"/>
  <c r="K5" i="33"/>
  <c r="K6"/>
  <c r="K7"/>
  <c r="K8"/>
  <c r="K9"/>
  <c r="K10"/>
  <c r="K11"/>
  <c r="K12"/>
  <c r="K13"/>
  <c r="K14"/>
  <c r="K15"/>
  <c r="K16"/>
  <c r="K17"/>
  <c r="K18"/>
  <c r="K19"/>
  <c r="K20"/>
  <c r="K21"/>
  <c r="K22"/>
  <c r="K23"/>
  <c r="K24"/>
  <c r="K25"/>
  <c r="K26"/>
  <c r="K27"/>
  <c r="K28"/>
  <c r="K29"/>
  <c r="K30"/>
  <c r="K31"/>
  <c r="K32"/>
  <c r="K33"/>
  <c r="K34"/>
  <c r="K35"/>
  <c r="K36"/>
  <c r="K37"/>
  <c r="K38"/>
  <c r="K4"/>
  <c r="I5"/>
  <c r="I6"/>
  <c r="I7"/>
  <c r="I8"/>
  <c r="I9"/>
  <c r="I10"/>
  <c r="I11"/>
  <c r="I12"/>
  <c r="I13"/>
  <c r="I14"/>
  <c r="I15"/>
  <c r="I16"/>
  <c r="I17"/>
  <c r="I18"/>
  <c r="I19"/>
  <c r="I20"/>
  <c r="I21"/>
  <c r="I22"/>
  <c r="I23"/>
  <c r="I24"/>
  <c r="I25"/>
  <c r="I26"/>
  <c r="I27"/>
  <c r="I28"/>
  <c r="I29"/>
  <c r="I30"/>
  <c r="I31"/>
  <c r="I32"/>
  <c r="I33"/>
  <c r="I34"/>
  <c r="I35"/>
  <c r="I36"/>
  <c r="I37"/>
  <c r="I38"/>
  <c r="I4"/>
  <c r="D5"/>
  <c r="E5"/>
  <c r="F5"/>
  <c r="D6"/>
  <c r="E6"/>
  <c r="F6"/>
  <c r="D7"/>
  <c r="E7"/>
  <c r="F7"/>
  <c r="D8"/>
  <c r="E8"/>
  <c r="F8"/>
  <c r="D9"/>
  <c r="E9"/>
  <c r="F9"/>
  <c r="D10"/>
  <c r="E10"/>
  <c r="F10"/>
  <c r="D11"/>
  <c r="E11"/>
  <c r="F11"/>
  <c r="D12"/>
  <c r="E12"/>
  <c r="F12"/>
  <c r="D13"/>
  <c r="E13"/>
  <c r="F13"/>
  <c r="D14"/>
  <c r="E14"/>
  <c r="F14"/>
  <c r="D15"/>
  <c r="E15"/>
  <c r="F15"/>
  <c r="D16"/>
  <c r="E16"/>
  <c r="F16"/>
  <c r="D17"/>
  <c r="E17"/>
  <c r="F17"/>
  <c r="D18"/>
  <c r="E18"/>
  <c r="F18"/>
  <c r="D19"/>
  <c r="E19"/>
  <c r="F19"/>
  <c r="D20"/>
  <c r="E20"/>
  <c r="F20"/>
  <c r="D21"/>
  <c r="E21"/>
  <c r="F21"/>
  <c r="D22"/>
  <c r="E22"/>
  <c r="F22"/>
  <c r="D23"/>
  <c r="E23"/>
  <c r="F23"/>
  <c r="D24"/>
  <c r="E24"/>
  <c r="F24"/>
  <c r="D25"/>
  <c r="E25"/>
  <c r="F25"/>
  <c r="D26"/>
  <c r="E26"/>
  <c r="F26"/>
  <c r="D27"/>
  <c r="E27"/>
  <c r="F27"/>
  <c r="D28"/>
  <c r="E28"/>
  <c r="F28"/>
  <c r="D29"/>
  <c r="E29"/>
  <c r="F29"/>
  <c r="D30"/>
  <c r="E30"/>
  <c r="F30"/>
  <c r="D31"/>
  <c r="E31"/>
  <c r="F31"/>
  <c r="D32"/>
  <c r="E32"/>
  <c r="F32"/>
  <c r="D33"/>
  <c r="E33"/>
  <c r="F33"/>
  <c r="D34"/>
  <c r="E34"/>
  <c r="F34"/>
  <c r="D35"/>
  <c r="E35"/>
  <c r="F35"/>
  <c r="D36"/>
  <c r="E36"/>
  <c r="F36"/>
  <c r="D37"/>
  <c r="E37"/>
  <c r="F37"/>
  <c r="D38"/>
  <c r="E38"/>
  <c r="F38"/>
  <c r="E4"/>
  <c r="F4"/>
  <c r="D4"/>
  <c r="BG5"/>
  <c r="BG6"/>
  <c r="BG7"/>
  <c r="BG8"/>
  <c r="BG9"/>
  <c r="BG10"/>
  <c r="BG11"/>
  <c r="BG12"/>
  <c r="BG13"/>
  <c r="BG14"/>
  <c r="BG15"/>
  <c r="BG16"/>
  <c r="BG17"/>
  <c r="BG18"/>
  <c r="BG19"/>
  <c r="BG20"/>
  <c r="BG21"/>
  <c r="BG22"/>
  <c r="BG23"/>
  <c r="BG24"/>
  <c r="BG25"/>
  <c r="BG26"/>
  <c r="BG27"/>
  <c r="BG27" i="37" s="1"/>
  <c r="BG28" i="33"/>
  <c r="BG28" i="37" s="1"/>
  <c r="BG29" i="33"/>
  <c r="BG29" i="37" s="1"/>
  <c r="BG30" i="33"/>
  <c r="BG30" i="37" s="1"/>
  <c r="BG31" i="33"/>
  <c r="BG31" i="37" s="1"/>
  <c r="BG32" i="33"/>
  <c r="BG32" i="37" s="1"/>
  <c r="BG33" i="33"/>
  <c r="BG33" i="37" s="1"/>
  <c r="BG34" i="33"/>
  <c r="BG34" i="37" s="1"/>
  <c r="BG35" i="33"/>
  <c r="BG35" i="37" s="1"/>
  <c r="BG36" i="33"/>
  <c r="BG36" i="37" s="1"/>
  <c r="BG37" i="33"/>
  <c r="BG37" i="37" s="1"/>
  <c r="BG38" i="33"/>
  <c r="BG38" i="37" s="1"/>
  <c r="DC5" i="33"/>
  <c r="DC6"/>
  <c r="DC7"/>
  <c r="DC8"/>
  <c r="DC9"/>
  <c r="DC10"/>
  <c r="DC11"/>
  <c r="DC12"/>
  <c r="DC13"/>
  <c r="DC14"/>
  <c r="DC15"/>
  <c r="DC16"/>
  <c r="DC17"/>
  <c r="DC18"/>
  <c r="DC19"/>
  <c r="DC20"/>
  <c r="DC21"/>
  <c r="DC22"/>
  <c r="DC23"/>
  <c r="DC24"/>
  <c r="DC25"/>
  <c r="DC26"/>
  <c r="DC27"/>
  <c r="DI27" i="37" s="1"/>
  <c r="DC28" i="33"/>
  <c r="DI28" i="37" s="1"/>
  <c r="DC29" i="33"/>
  <c r="DI29" i="37" s="1"/>
  <c r="DC30" i="33"/>
  <c r="DI30" i="37" s="1"/>
  <c r="DC31" i="33"/>
  <c r="DI31" i="37" s="1"/>
  <c r="DC32" i="33"/>
  <c r="DI32" i="37" s="1"/>
  <c r="DC33" i="33"/>
  <c r="DI33" i="37" s="1"/>
  <c r="DC34" i="33"/>
  <c r="DI34" i="37" s="1"/>
  <c r="DC35" i="33"/>
  <c r="DI35" i="37" s="1"/>
  <c r="DC36" i="33"/>
  <c r="DI36" i="37" s="1"/>
  <c r="DC37" i="33"/>
  <c r="DC38"/>
  <c r="BY5"/>
  <c r="BY6"/>
  <c r="BY7"/>
  <c r="BY8"/>
  <c r="BY9"/>
  <c r="BY10"/>
  <c r="BY11"/>
  <c r="BY12"/>
  <c r="BY13"/>
  <c r="BY14"/>
  <c r="BY15"/>
  <c r="BY16"/>
  <c r="BY17"/>
  <c r="BY18"/>
  <c r="BY19"/>
  <c r="BY20"/>
  <c r="BY21"/>
  <c r="BY22"/>
  <c r="BY23"/>
  <c r="BY24"/>
  <c r="BY25"/>
  <c r="BY26"/>
  <c r="BY27"/>
  <c r="CB27" i="37" s="1"/>
  <c r="BY28" i="33"/>
  <c r="CB28" i="37" s="1"/>
  <c r="BY29" i="33"/>
  <c r="CB29" i="37" s="1"/>
  <c r="BY30" i="33"/>
  <c r="CB30" i="37" s="1"/>
  <c r="BY31" i="33"/>
  <c r="CB31" i="37" s="1"/>
  <c r="BY32" i="33"/>
  <c r="CB32" i="37" s="1"/>
  <c r="BY33" i="33"/>
  <c r="CB33" i="37" s="1"/>
  <c r="BY34" i="33"/>
  <c r="CB34" i="37" s="1"/>
  <c r="BY35" i="33"/>
  <c r="CB35" i="37" s="1"/>
  <c r="BY36" i="33"/>
  <c r="CB36" i="37" s="1"/>
  <c r="BY37" i="33"/>
  <c r="CB37" i="37" s="1"/>
  <c r="BY38" i="33"/>
  <c r="CB38" i="37" s="1"/>
  <c r="AR5" i="33"/>
  <c r="AR6"/>
  <c r="AR7"/>
  <c r="AR8"/>
  <c r="AR9"/>
  <c r="AR10"/>
  <c r="AR11"/>
  <c r="AR12"/>
  <c r="AR13"/>
  <c r="AR14"/>
  <c r="AR15"/>
  <c r="AR16"/>
  <c r="AR17"/>
  <c r="AR18"/>
  <c r="AR19"/>
  <c r="AR20"/>
  <c r="AR21"/>
  <c r="AR22"/>
  <c r="AR23"/>
  <c r="AR24"/>
  <c r="AR25"/>
  <c r="AR26"/>
  <c r="AR27"/>
  <c r="AU27" i="37" s="1"/>
  <c r="AR28" i="33"/>
  <c r="AU28" i="37" s="1"/>
  <c r="AR29" i="33"/>
  <c r="AU29" i="37" s="1"/>
  <c r="AR30" i="33"/>
  <c r="AU30" i="37" s="1"/>
  <c r="AR31" i="33"/>
  <c r="AU31" i="37" s="1"/>
  <c r="AR32" i="33"/>
  <c r="AU32" i="37" s="1"/>
  <c r="AR33" i="33"/>
  <c r="AU33" i="37" s="1"/>
  <c r="AR34" i="33"/>
  <c r="AU34" i="37" s="1"/>
  <c r="AR35" i="33"/>
  <c r="AU35" i="37" s="1"/>
  <c r="AR36" i="33"/>
  <c r="AU36" i="37" s="1"/>
  <c r="AR37" i="33"/>
  <c r="AU37" i="37" s="1"/>
  <c r="AR38" i="33"/>
  <c r="AU38" i="37" s="1"/>
  <c r="AG5" i="33"/>
  <c r="AH5" s="1"/>
  <c r="AG6"/>
  <c r="AH6" s="1"/>
  <c r="AG7"/>
  <c r="AH7" s="1"/>
  <c r="AG8"/>
  <c r="AH8" s="1"/>
  <c r="AG9"/>
  <c r="AH9" s="1"/>
  <c r="AG10"/>
  <c r="AH10" s="1"/>
  <c r="AG11"/>
  <c r="AH11" s="1"/>
  <c r="AG12"/>
  <c r="AH12" s="1"/>
  <c r="AG13"/>
  <c r="AH13" s="1"/>
  <c r="AG14"/>
  <c r="AH14" s="1"/>
  <c r="AG15"/>
  <c r="AH15" s="1"/>
  <c r="AG16"/>
  <c r="AH16" s="1"/>
  <c r="AG17"/>
  <c r="AH17" s="1"/>
  <c r="AG18"/>
  <c r="AH18" s="1"/>
  <c r="AG19"/>
  <c r="AH19" s="1"/>
  <c r="AG20"/>
  <c r="AH20" s="1"/>
  <c r="AG21"/>
  <c r="AH21" s="1"/>
  <c r="AG22"/>
  <c r="AH22" s="1"/>
  <c r="AG23"/>
  <c r="AH23" s="1"/>
  <c r="AG24"/>
  <c r="AH24" s="1"/>
  <c r="AG25"/>
  <c r="AH25" s="1"/>
  <c r="AG26"/>
  <c r="AH26" s="1"/>
  <c r="AG27"/>
  <c r="AH27" s="1"/>
  <c r="AJ27" i="37" s="1"/>
  <c r="AG28" i="33"/>
  <c r="AH28" s="1"/>
  <c r="AJ28" i="37" s="1"/>
  <c r="AG29" i="33"/>
  <c r="AH29" s="1"/>
  <c r="AJ29" i="37" s="1"/>
  <c r="AG30" i="33"/>
  <c r="AH30" s="1"/>
  <c r="AJ30" i="37" s="1"/>
  <c r="AG31" i="33"/>
  <c r="AH31" s="1"/>
  <c r="AJ31" i="37" s="1"/>
  <c r="AG32" i="33"/>
  <c r="AH32" s="1"/>
  <c r="AJ32" i="37" s="1"/>
  <c r="AG33" i="33"/>
  <c r="AH33" s="1"/>
  <c r="AJ33" i="37" s="1"/>
  <c r="AG34" i="33"/>
  <c r="AH34" s="1"/>
  <c r="AJ34" i="37" s="1"/>
  <c r="AG35" i="33"/>
  <c r="AH35" s="1"/>
  <c r="AJ35" i="37" s="1"/>
  <c r="AG36" i="33"/>
  <c r="AH36" s="1"/>
  <c r="AJ36" i="37" s="1"/>
  <c r="AG37" i="33"/>
  <c r="AH37" s="1"/>
  <c r="AG38"/>
  <c r="AH38" s="1"/>
  <c r="X5"/>
  <c r="X6"/>
  <c r="X7"/>
  <c r="X8"/>
  <c r="X9"/>
  <c r="X10"/>
  <c r="X11"/>
  <c r="X12"/>
  <c r="X13"/>
  <c r="X14"/>
  <c r="X15"/>
  <c r="X16"/>
  <c r="X17"/>
  <c r="W18"/>
  <c r="X18" s="1"/>
  <c r="W19"/>
  <c r="X19" s="1"/>
  <c r="W20"/>
  <c r="X20" s="1"/>
  <c r="W21"/>
  <c r="X21" s="1"/>
  <c r="W22"/>
  <c r="X22" s="1"/>
  <c r="W23"/>
  <c r="X23" s="1"/>
  <c r="W24"/>
  <c r="X24" s="1"/>
  <c r="W25"/>
  <c r="X25" s="1"/>
  <c r="W26"/>
  <c r="X26" s="1"/>
  <c r="W27"/>
  <c r="X27" s="1"/>
  <c r="AA27" i="37" s="1"/>
  <c r="W28" i="33"/>
  <c r="X28" s="1"/>
  <c r="AA28" i="37" s="1"/>
  <c r="W29" i="33"/>
  <c r="X29" s="1"/>
  <c r="AA29" i="37" s="1"/>
  <c r="W30" i="33"/>
  <c r="X30" s="1"/>
  <c r="AA30" i="37" s="1"/>
  <c r="W31" i="33"/>
  <c r="X31" s="1"/>
  <c r="AA31" i="37" s="1"/>
  <c r="W32" i="33"/>
  <c r="X32" s="1"/>
  <c r="AA32" i="37" s="1"/>
  <c r="W33" i="33"/>
  <c r="X33" s="1"/>
  <c r="AA33" i="37" s="1"/>
  <c r="W34" i="33"/>
  <c r="X34" s="1"/>
  <c r="AA34" i="37" s="1"/>
  <c r="W35" i="33"/>
  <c r="X35" s="1"/>
  <c r="AA35" i="37" s="1"/>
  <c r="W36" i="33"/>
  <c r="X36" s="1"/>
  <c r="AA36" i="37" s="1"/>
  <c r="W37" i="33"/>
  <c r="X37" s="1"/>
  <c r="W38"/>
  <c r="X38" s="1"/>
  <c r="M5"/>
  <c r="M6"/>
  <c r="M7"/>
  <c r="M8"/>
  <c r="M9"/>
  <c r="M10"/>
  <c r="M11"/>
  <c r="M12"/>
  <c r="M13"/>
  <c r="M14"/>
  <c r="M15"/>
  <c r="M16"/>
  <c r="M17"/>
  <c r="M18"/>
  <c r="M19"/>
  <c r="M20"/>
  <c r="M21"/>
  <c r="M22"/>
  <c r="M23"/>
  <c r="M24"/>
  <c r="M25"/>
  <c r="M26"/>
  <c r="M27"/>
  <c r="P27" i="37" s="1"/>
  <c r="M28" i="33"/>
  <c r="P28" i="37" s="1"/>
  <c r="M29" i="33"/>
  <c r="P29" i="37" s="1"/>
  <c r="M30" i="33"/>
  <c r="P30" i="37" s="1"/>
  <c r="M31" i="33"/>
  <c r="P31" i="37" s="1"/>
  <c r="M32" i="33"/>
  <c r="P32" i="37" s="1"/>
  <c r="M33" i="33"/>
  <c r="P33" i="37" s="1"/>
  <c r="M34" i="33"/>
  <c r="P34" i="37" s="1"/>
  <c r="M35" i="33"/>
  <c r="P35" i="37" s="1"/>
  <c r="M36" i="33"/>
  <c r="P36" i="37" s="1"/>
  <c r="AA48" l="1"/>
  <c r="AA38"/>
  <c r="AJ48"/>
  <c r="AJ38"/>
  <c r="DI48"/>
  <c r="DI38"/>
  <c r="AA47"/>
  <c r="AA37"/>
  <c r="AJ47"/>
  <c r="AJ37"/>
  <c r="DI47"/>
  <c r="DI37"/>
  <c r="AB38" i="30"/>
  <c r="V38" i="11" s="1"/>
  <c r="AA39" i="30"/>
  <c r="AB39" s="1"/>
  <c r="V39"/>
  <c r="W39" s="1"/>
  <c r="B37"/>
  <c r="B38"/>
  <c r="Y38" i="32"/>
  <c r="Z38" s="1"/>
  <c r="Y39"/>
  <c r="Z39" s="1"/>
  <c r="Q39"/>
  <c r="R39" s="1"/>
  <c r="B37"/>
  <c r="B38"/>
  <c r="A4"/>
  <c r="AC38" i="31"/>
  <c r="AC39"/>
  <c r="P38"/>
  <c r="Q38" s="1"/>
  <c r="P39"/>
  <c r="Q39" s="1"/>
  <c r="N38"/>
  <c r="N39"/>
  <c r="I38"/>
  <c r="I39"/>
  <c r="B38"/>
  <c r="B39"/>
  <c r="AN38" i="12"/>
  <c r="AN39"/>
  <c r="Y38"/>
  <c r="Y39"/>
  <c r="K38" i="11" s="1"/>
  <c r="Q38" i="12"/>
  <c r="Q39"/>
  <c r="N38"/>
  <c r="N39"/>
  <c r="G37"/>
  <c r="G38"/>
  <c r="G39"/>
  <c r="B38"/>
  <c r="B39"/>
  <c r="AN38" i="5"/>
  <c r="AO38" s="1"/>
  <c r="AN39"/>
  <c r="AO39" s="1"/>
  <c r="F38" i="11" s="1"/>
  <c r="AC38" i="5"/>
  <c r="AC39"/>
  <c r="E38" i="11" s="1"/>
  <c r="B38" i="5"/>
  <c r="B39"/>
  <c r="DC4" i="33"/>
  <c r="BY4"/>
  <c r="BG4"/>
  <c r="AC7" i="31"/>
  <c r="AC8"/>
  <c r="AC9"/>
  <c r="AC10"/>
  <c r="AC11"/>
  <c r="AC12"/>
  <c r="AC13"/>
  <c r="AC14"/>
  <c r="AC15"/>
  <c r="AC16"/>
  <c r="AC17"/>
  <c r="AC18"/>
  <c r="AC19"/>
  <c r="AC20"/>
  <c r="AC21"/>
  <c r="AC22"/>
  <c r="AC23"/>
  <c r="AC24"/>
  <c r="AC25"/>
  <c r="AC26"/>
  <c r="AC27"/>
  <c r="AC28"/>
  <c r="AC29"/>
  <c r="AC30"/>
  <c r="AC31"/>
  <c r="AC32"/>
  <c r="AC33"/>
  <c r="AC34"/>
  <c r="AC35"/>
  <c r="AC36"/>
  <c r="AC37"/>
  <c r="AC5"/>
  <c r="AG4" i="33"/>
  <c r="AH4" s="1"/>
  <c r="M4"/>
  <c r="AB33" i="30"/>
  <c r="V33" i="11" s="1"/>
  <c r="AB34" i="30"/>
  <c r="V34" i="11" s="1"/>
  <c r="AB35" i="30"/>
  <c r="V35" i="11" s="1"/>
  <c r="AB36" i="30"/>
  <c r="V36" i="11" s="1"/>
  <c r="AB37" i="30"/>
  <c r="V37" i="11" s="1"/>
  <c r="I6" i="31"/>
  <c r="I7"/>
  <c r="I8"/>
  <c r="I9"/>
  <c r="I10"/>
  <c r="I11"/>
  <c r="I12"/>
  <c r="I13"/>
  <c r="I14"/>
  <c r="I15"/>
  <c r="I16"/>
  <c r="I17"/>
  <c r="I18"/>
  <c r="I19"/>
  <c r="I20"/>
  <c r="I21"/>
  <c r="I22"/>
  <c r="I23"/>
  <c r="I24"/>
  <c r="I25"/>
  <c r="I26"/>
  <c r="I27"/>
  <c r="I28"/>
  <c r="I29"/>
  <c r="I30"/>
  <c r="I31"/>
  <c r="I32"/>
  <c r="I33"/>
  <c r="I34"/>
  <c r="I35"/>
  <c r="I36"/>
  <c r="I37"/>
  <c r="I5"/>
  <c r="AN7" i="12"/>
  <c r="AN8"/>
  <c r="AN9"/>
  <c r="AN10"/>
  <c r="AN11"/>
  <c r="AN12"/>
  <c r="AN13"/>
  <c r="AN14"/>
  <c r="AN15"/>
  <c r="AN16"/>
  <c r="AN17"/>
  <c r="AN18"/>
  <c r="AN19"/>
  <c r="AN20"/>
  <c r="AN21"/>
  <c r="AN22"/>
  <c r="AN23"/>
  <c r="AN24"/>
  <c r="AN25"/>
  <c r="AN26"/>
  <c r="AN27"/>
  <c r="AN28"/>
  <c r="AN29"/>
  <c r="L28" i="11" s="1"/>
  <c r="AN30" i="12"/>
  <c r="L29" i="11" s="1"/>
  <c r="AN31" i="12"/>
  <c r="L30" i="11" s="1"/>
  <c r="AN32" i="12"/>
  <c r="L31" i="11" s="1"/>
  <c r="AN33" i="12"/>
  <c r="L32" i="11" s="1"/>
  <c r="AN34" i="12"/>
  <c r="L33" i="11" s="1"/>
  <c r="AN35" i="12"/>
  <c r="L34" i="11" s="1"/>
  <c r="AN36" i="12"/>
  <c r="L35" i="11" s="1"/>
  <c r="AN37" i="12"/>
  <c r="L36" i="11" s="1"/>
  <c r="AN5" i="12"/>
  <c r="Y7"/>
  <c r="Y8"/>
  <c r="Y9"/>
  <c r="Y10"/>
  <c r="Y11"/>
  <c r="Y12"/>
  <c r="Y13"/>
  <c r="Y14"/>
  <c r="Y15"/>
  <c r="Y16"/>
  <c r="Y17"/>
  <c r="Y18"/>
  <c r="Y19"/>
  <c r="Y20"/>
  <c r="Y21"/>
  <c r="Y22"/>
  <c r="Y23"/>
  <c r="Y24"/>
  <c r="Y25"/>
  <c r="Y26"/>
  <c r="Y27"/>
  <c r="Y28"/>
  <c r="Y29"/>
  <c r="K28" i="11" s="1"/>
  <c r="Y30" i="12"/>
  <c r="K29" i="11" s="1"/>
  <c r="Y31" i="12"/>
  <c r="K30" i="11" s="1"/>
  <c r="Y32" i="12"/>
  <c r="K31" i="11" s="1"/>
  <c r="Y33" i="12"/>
  <c r="K32" i="11" s="1"/>
  <c r="Y34" i="12"/>
  <c r="K33" i="11" s="1"/>
  <c r="Y35" i="12"/>
  <c r="K34" i="11" s="1"/>
  <c r="Y36" i="12"/>
  <c r="K35" i="11" s="1"/>
  <c r="Y37" i="12"/>
  <c r="K36" i="11" s="1"/>
  <c r="Y5" i="12"/>
  <c r="Q6"/>
  <c r="Q7"/>
  <c r="Q8"/>
  <c r="Q9"/>
  <c r="Q10"/>
  <c r="Q11"/>
  <c r="Q12"/>
  <c r="Q13"/>
  <c r="Q14"/>
  <c r="Q15"/>
  <c r="Q16"/>
  <c r="Q17"/>
  <c r="Q18"/>
  <c r="Q19"/>
  <c r="Q20"/>
  <c r="Q21"/>
  <c r="Q22"/>
  <c r="Q23"/>
  <c r="Q24"/>
  <c r="Q25"/>
  <c r="Q26"/>
  <c r="Q27"/>
  <c r="Q28"/>
  <c r="Q29"/>
  <c r="Q30"/>
  <c r="Q31"/>
  <c r="Q32"/>
  <c r="Q33"/>
  <c r="Q34"/>
  <c r="Q35"/>
  <c r="Q36"/>
  <c r="Q37"/>
  <c r="Q5"/>
  <c r="N6"/>
  <c r="N7"/>
  <c r="N8"/>
  <c r="N9"/>
  <c r="N10"/>
  <c r="N11"/>
  <c r="N12"/>
  <c r="N13"/>
  <c r="N14"/>
  <c r="N15"/>
  <c r="N16"/>
  <c r="N17"/>
  <c r="N18"/>
  <c r="N19"/>
  <c r="N20"/>
  <c r="N21"/>
  <c r="N22"/>
  <c r="N23"/>
  <c r="N24"/>
  <c r="N25"/>
  <c r="N26"/>
  <c r="N27"/>
  <c r="N28"/>
  <c r="N29"/>
  <c r="N30"/>
  <c r="N31"/>
  <c r="N32"/>
  <c r="N33"/>
  <c r="N34"/>
  <c r="N35"/>
  <c r="N36"/>
  <c r="N37"/>
  <c r="N5"/>
  <c r="G6"/>
  <c r="G7"/>
  <c r="G8"/>
  <c r="G9"/>
  <c r="G10"/>
  <c r="G11"/>
  <c r="G12"/>
  <c r="G13"/>
  <c r="G14"/>
  <c r="G15"/>
  <c r="G16"/>
  <c r="G17"/>
  <c r="G18"/>
  <c r="G19"/>
  <c r="G20"/>
  <c r="G21"/>
  <c r="G22"/>
  <c r="G23"/>
  <c r="G24"/>
  <c r="G25"/>
  <c r="G26"/>
  <c r="G27"/>
  <c r="G28"/>
  <c r="G29"/>
  <c r="G30"/>
  <c r="G31"/>
  <c r="G32"/>
  <c r="G33"/>
  <c r="G34"/>
  <c r="G35"/>
  <c r="G36"/>
  <c r="G5"/>
  <c r="AN6" i="5"/>
  <c r="AN7"/>
  <c r="AO7" s="1"/>
  <c r="AN8"/>
  <c r="AO8" s="1"/>
  <c r="AN9"/>
  <c r="AO9" s="1"/>
  <c r="AN10"/>
  <c r="AO10" s="1"/>
  <c r="AN11"/>
  <c r="AO11" s="1"/>
  <c r="AN12"/>
  <c r="AO12" s="1"/>
  <c r="AN13"/>
  <c r="AO13" s="1"/>
  <c r="AN14"/>
  <c r="AO14" s="1"/>
  <c r="AN15"/>
  <c r="AO15" s="1"/>
  <c r="AN16"/>
  <c r="AO16" s="1"/>
  <c r="AN17"/>
  <c r="AO17" s="1"/>
  <c r="AN18"/>
  <c r="AO18" s="1"/>
  <c r="AN19"/>
  <c r="AO19" s="1"/>
  <c r="AN20"/>
  <c r="AO20" s="1"/>
  <c r="AN21"/>
  <c r="AO21" s="1"/>
  <c r="AN22"/>
  <c r="AO22" s="1"/>
  <c r="AN23"/>
  <c r="AO23" s="1"/>
  <c r="AN24"/>
  <c r="AO24" s="1"/>
  <c r="AN25"/>
  <c r="AO25" s="1"/>
  <c r="AN26"/>
  <c r="AO26" s="1"/>
  <c r="AN27"/>
  <c r="AO27" s="1"/>
  <c r="AN28"/>
  <c r="AO28" s="1"/>
  <c r="AN29"/>
  <c r="AO29" s="1"/>
  <c r="F28" i="11" s="1"/>
  <c r="AN30" i="5"/>
  <c r="AO30" s="1"/>
  <c r="F29" i="11" s="1"/>
  <c r="AN31" i="5"/>
  <c r="AO31" s="1"/>
  <c r="F30" i="11" s="1"/>
  <c r="AN32" i="5"/>
  <c r="AO32" s="1"/>
  <c r="F31" i="11" s="1"/>
  <c r="AN33" i="5"/>
  <c r="AO33" s="1"/>
  <c r="F32" i="11" s="1"/>
  <c r="AN34" i="5"/>
  <c r="AO34" s="1"/>
  <c r="F33" i="11" s="1"/>
  <c r="AN35" i="5"/>
  <c r="AO35" s="1"/>
  <c r="F34" i="11" s="1"/>
  <c r="AN36" i="5"/>
  <c r="AO36" s="1"/>
  <c r="F35" i="11" s="1"/>
  <c r="AN37" i="5"/>
  <c r="AO37" s="1"/>
  <c r="F36" i="11" s="1"/>
  <c r="AN5" i="5"/>
  <c r="AO5" s="1"/>
  <c r="AC7"/>
  <c r="E6" i="11" s="1"/>
  <c r="AC8" i="5"/>
  <c r="E7" i="11" s="1"/>
  <c r="AC9" i="5"/>
  <c r="E8" i="11" s="1"/>
  <c r="AC10" i="5"/>
  <c r="E9" i="11" s="1"/>
  <c r="AC11" i="5"/>
  <c r="E10" i="11" s="1"/>
  <c r="AC12" i="5"/>
  <c r="E11" i="11" s="1"/>
  <c r="AC13" i="5"/>
  <c r="E12" i="11" s="1"/>
  <c r="AC14" i="5"/>
  <c r="E13" i="11" s="1"/>
  <c r="AC15" i="5"/>
  <c r="E14" i="11" s="1"/>
  <c r="AC16" i="5"/>
  <c r="E15" i="11" s="1"/>
  <c r="AC17" i="5"/>
  <c r="E16" i="11" s="1"/>
  <c r="AC18" i="5"/>
  <c r="E17" i="11" s="1"/>
  <c r="AC19" i="5"/>
  <c r="E18" i="11" s="1"/>
  <c r="AC20" i="5"/>
  <c r="E19" i="11" s="1"/>
  <c r="AC21" i="5"/>
  <c r="E20" i="11" s="1"/>
  <c r="AC22" i="5"/>
  <c r="E21" i="11" s="1"/>
  <c r="AC23" i="5"/>
  <c r="E22" i="11" s="1"/>
  <c r="AC24" i="5"/>
  <c r="E23" i="11" s="1"/>
  <c r="AC25" i="5"/>
  <c r="E24" i="11" s="1"/>
  <c r="AC26" i="5"/>
  <c r="E25" i="11" s="1"/>
  <c r="AC27" i="5"/>
  <c r="E26" i="11" s="1"/>
  <c r="AC28" i="5"/>
  <c r="E27" i="11" s="1"/>
  <c r="AC29" i="5"/>
  <c r="E28" i="11" s="1"/>
  <c r="AC30" i="5"/>
  <c r="E29" i="11" s="1"/>
  <c r="AC31" i="5"/>
  <c r="E30" i="11" s="1"/>
  <c r="AC32" i="5"/>
  <c r="E31" i="11" s="1"/>
  <c r="AC33" i="5"/>
  <c r="E32" i="11" s="1"/>
  <c r="AC34" i="5"/>
  <c r="E33" i="11" s="1"/>
  <c r="AC35" i="5"/>
  <c r="E34" i="11" s="1"/>
  <c r="AC36" i="5"/>
  <c r="E35" i="11" s="1"/>
  <c r="AC37" i="5"/>
  <c r="E36" i="11" s="1"/>
  <c r="AB5" i="5"/>
  <c r="AC5" s="1"/>
  <c r="S48" i="11" l="1"/>
  <c r="S38"/>
  <c r="O35"/>
  <c r="P35"/>
  <c r="O33"/>
  <c r="P33"/>
  <c r="P48"/>
  <c r="P38"/>
  <c r="O38"/>
  <c r="P36"/>
  <c r="O36"/>
  <c r="P34"/>
  <c r="O34"/>
  <c r="P32"/>
  <c r="O32"/>
  <c r="P47"/>
  <c r="O37"/>
  <c r="P37"/>
  <c r="L48"/>
  <c r="L38"/>
  <c r="L47"/>
  <c r="L37"/>
  <c r="K47"/>
  <c r="K37"/>
  <c r="F47"/>
  <c r="F37"/>
  <c r="E47"/>
  <c r="E37"/>
  <c r="P30"/>
  <c r="O30"/>
  <c r="P28"/>
  <c r="O28"/>
  <c r="O31"/>
  <c r="P31"/>
  <c r="O29"/>
  <c r="P29"/>
  <c r="W38" i="30"/>
  <c r="AB38" i="33"/>
  <c r="R38" i="32"/>
  <c r="E25" i="36"/>
  <c r="D25"/>
  <c r="W36" i="30"/>
  <c r="U36" i="11" s="1"/>
  <c r="W34" i="30"/>
  <c r="U34" i="11" s="1"/>
  <c r="W32" i="30"/>
  <c r="U32" i="11" s="1"/>
  <c r="W30" i="30"/>
  <c r="U30" i="11" s="1"/>
  <c r="W28" i="30"/>
  <c r="U28" i="11" s="1"/>
  <c r="W26" i="30"/>
  <c r="W24"/>
  <c r="W22"/>
  <c r="W20"/>
  <c r="W18"/>
  <c r="W16"/>
  <c r="W14"/>
  <c r="W12"/>
  <c r="W10"/>
  <c r="W8"/>
  <c r="W6"/>
  <c r="W35"/>
  <c r="U35" i="11" s="1"/>
  <c r="W33" i="30"/>
  <c r="U33" i="11" s="1"/>
  <c r="W31" i="30"/>
  <c r="U31" i="11" s="1"/>
  <c r="W29" i="30"/>
  <c r="U29" i="11" s="1"/>
  <c r="W27" i="30"/>
  <c r="W25"/>
  <c r="W23"/>
  <c r="W21"/>
  <c r="W19"/>
  <c r="W17"/>
  <c r="W15"/>
  <c r="W13"/>
  <c r="W11"/>
  <c r="W9"/>
  <c r="W7"/>
  <c r="W5"/>
  <c r="D24" i="36"/>
  <c r="W4" i="30"/>
  <c r="AB36" i="33"/>
  <c r="R36" i="32"/>
  <c r="R36" i="11" s="1"/>
  <c r="AB34" i="33"/>
  <c r="R34" i="32"/>
  <c r="R34" i="11" s="1"/>
  <c r="AB32" i="33"/>
  <c r="R32" i="32"/>
  <c r="R32" i="11" s="1"/>
  <c r="AB30" i="33"/>
  <c r="R30" i="32"/>
  <c r="R30" i="11" s="1"/>
  <c r="AB28" i="33"/>
  <c r="R28" i="32"/>
  <c r="R28" i="11" s="1"/>
  <c r="AB26" i="33"/>
  <c r="R26" i="32"/>
  <c r="AB24" i="33"/>
  <c r="R24" i="32"/>
  <c r="AB22" i="33"/>
  <c r="R22" i="32"/>
  <c r="AB20" i="33"/>
  <c r="R20" i="32"/>
  <c r="AB18" i="33"/>
  <c r="R18" i="32"/>
  <c r="AB16" i="33"/>
  <c r="R16" i="32"/>
  <c r="AB14" i="33"/>
  <c r="R14" i="32"/>
  <c r="AB12" i="33"/>
  <c r="R12" i="32"/>
  <c r="AB10" i="33"/>
  <c r="R10" i="32"/>
  <c r="AB8" i="33"/>
  <c r="R8" i="32"/>
  <c r="AB6" i="33"/>
  <c r="R6" i="32"/>
  <c r="AB4" i="33"/>
  <c r="R4" i="32"/>
  <c r="AB35" i="33"/>
  <c r="R35" i="32"/>
  <c r="R35" i="11" s="1"/>
  <c r="AB33" i="33"/>
  <c r="R33" i="32"/>
  <c r="R33" i="11" s="1"/>
  <c r="AB31" i="33"/>
  <c r="R31" i="32"/>
  <c r="R31" i="11" s="1"/>
  <c r="AB29" i="33"/>
  <c r="R29" i="32"/>
  <c r="R29" i="11" s="1"/>
  <c r="AB27" i="33"/>
  <c r="R27" i="32"/>
  <c r="AB25" i="33"/>
  <c r="R25" i="32"/>
  <c r="AB23" i="33"/>
  <c r="R23" i="32"/>
  <c r="AB21" i="33"/>
  <c r="R21" i="32"/>
  <c r="AB19" i="33"/>
  <c r="R19" i="32"/>
  <c r="AB17" i="33"/>
  <c r="R17" i="32"/>
  <c r="AB15" i="33"/>
  <c r="R15" i="32"/>
  <c r="AB13" i="33"/>
  <c r="R13" i="32"/>
  <c r="AB11" i="33"/>
  <c r="R11" i="32"/>
  <c r="AB9" i="33"/>
  <c r="R9" i="32"/>
  <c r="AB7" i="33"/>
  <c r="R7" i="32"/>
  <c r="AB5" i="33"/>
  <c r="R5" i="32"/>
  <c r="D21" i="36"/>
  <c r="AC6" i="31"/>
  <c r="E18" i="36" s="1"/>
  <c r="D18"/>
  <c r="O47" i="11"/>
  <c r="O48"/>
  <c r="J37" i="31"/>
  <c r="J35"/>
  <c r="J33"/>
  <c r="J31"/>
  <c r="J29"/>
  <c r="J27"/>
  <c r="J25"/>
  <c r="J23"/>
  <c r="J21"/>
  <c r="J19"/>
  <c r="J17"/>
  <c r="J15"/>
  <c r="J13"/>
  <c r="J11"/>
  <c r="J9"/>
  <c r="J7"/>
  <c r="J39"/>
  <c r="R39"/>
  <c r="S39" s="1"/>
  <c r="J5"/>
  <c r="J36"/>
  <c r="J34"/>
  <c r="J32"/>
  <c r="J30"/>
  <c r="J28"/>
  <c r="J26"/>
  <c r="J24"/>
  <c r="J22"/>
  <c r="J20"/>
  <c r="J18"/>
  <c r="J16"/>
  <c r="J14"/>
  <c r="J12"/>
  <c r="J10"/>
  <c r="J8"/>
  <c r="J6"/>
  <c r="J38"/>
  <c r="R38"/>
  <c r="S38" s="1"/>
  <c r="AN6" i="12"/>
  <c r="E15" i="36" s="1"/>
  <c r="D15"/>
  <c r="Y6" i="12"/>
  <c r="E14" i="36" s="1"/>
  <c r="D14"/>
  <c r="K48" i="11"/>
  <c r="R37" i="12"/>
  <c r="J36" i="11" s="1"/>
  <c r="R35" i="12"/>
  <c r="J34" i="11" s="1"/>
  <c r="R33" i="12"/>
  <c r="J32" i="11" s="1"/>
  <c r="R31" i="12"/>
  <c r="J30" i="11" s="1"/>
  <c r="R29" i="12"/>
  <c r="J28" i="11" s="1"/>
  <c r="R27" i="12"/>
  <c r="R25"/>
  <c r="R23"/>
  <c r="R21"/>
  <c r="R19"/>
  <c r="R17"/>
  <c r="R15"/>
  <c r="R13"/>
  <c r="R11"/>
  <c r="R9"/>
  <c r="R7"/>
  <c r="R39"/>
  <c r="J38" i="11" s="1"/>
  <c r="R5" i="12"/>
  <c r="R36"/>
  <c r="J35" i="11" s="1"/>
  <c r="R34" i="12"/>
  <c r="J33" i="11" s="1"/>
  <c r="R32" i="12"/>
  <c r="J31" i="11" s="1"/>
  <c r="R30" i="12"/>
  <c r="J29" i="11" s="1"/>
  <c r="R28" i="12"/>
  <c r="R26"/>
  <c r="R24"/>
  <c r="R22"/>
  <c r="R20"/>
  <c r="R18"/>
  <c r="R16"/>
  <c r="R14"/>
  <c r="R12"/>
  <c r="R10"/>
  <c r="R8"/>
  <c r="R6"/>
  <c r="D13" i="36"/>
  <c r="R38" i="12"/>
  <c r="J37" i="11" s="1"/>
  <c r="O5" i="12"/>
  <c r="O36"/>
  <c r="I35" i="11" s="1"/>
  <c r="O34" i="12"/>
  <c r="I33" i="11" s="1"/>
  <c r="O32" i="12"/>
  <c r="I31" i="11" s="1"/>
  <c r="O30" i="12"/>
  <c r="I29" i="11" s="1"/>
  <c r="O28" i="12"/>
  <c r="O26"/>
  <c r="O24"/>
  <c r="O22"/>
  <c r="O20"/>
  <c r="O18"/>
  <c r="O16"/>
  <c r="O14"/>
  <c r="O12"/>
  <c r="O10"/>
  <c r="O8"/>
  <c r="O6"/>
  <c r="D12" i="36"/>
  <c r="O39" i="12"/>
  <c r="I38" i="11" s="1"/>
  <c r="O37" i="12"/>
  <c r="I36" i="11" s="1"/>
  <c r="O35" i="12"/>
  <c r="I34" i="11" s="1"/>
  <c r="O33" i="12"/>
  <c r="I32" i="11" s="1"/>
  <c r="O31" i="12"/>
  <c r="I30" i="11" s="1"/>
  <c r="O29" i="12"/>
  <c r="I28" i="11" s="1"/>
  <c r="O27" i="12"/>
  <c r="O25"/>
  <c r="O23"/>
  <c r="O21"/>
  <c r="O19"/>
  <c r="O17"/>
  <c r="O15"/>
  <c r="O13"/>
  <c r="O11"/>
  <c r="O9"/>
  <c r="O7"/>
  <c r="O38"/>
  <c r="I37" i="11" s="1"/>
  <c r="H5" i="12"/>
  <c r="H35"/>
  <c r="H34" i="11" s="1"/>
  <c r="H33" i="12"/>
  <c r="H32" i="11" s="1"/>
  <c r="H31" i="12"/>
  <c r="H30" i="11" s="1"/>
  <c r="H29" i="12"/>
  <c r="H28" i="11" s="1"/>
  <c r="H27" i="12"/>
  <c r="H25"/>
  <c r="H23"/>
  <c r="H21"/>
  <c r="H19"/>
  <c r="H17"/>
  <c r="H15"/>
  <c r="H13"/>
  <c r="H11"/>
  <c r="H9"/>
  <c r="H7"/>
  <c r="H38"/>
  <c r="H37" i="11" s="1"/>
  <c r="H36" i="12"/>
  <c r="H35" i="11" s="1"/>
  <c r="H34" i="12"/>
  <c r="H33" i="11" s="1"/>
  <c r="H32" i="12"/>
  <c r="H31" i="11" s="1"/>
  <c r="H30" i="12"/>
  <c r="H29" i="11" s="1"/>
  <c r="H28" i="12"/>
  <c r="H26"/>
  <c r="H24"/>
  <c r="H22"/>
  <c r="H20"/>
  <c r="H18"/>
  <c r="H16"/>
  <c r="H14"/>
  <c r="H12"/>
  <c r="H10"/>
  <c r="H8"/>
  <c r="H6"/>
  <c r="D11" i="36"/>
  <c r="H39" i="12"/>
  <c r="H38" i="11" s="1"/>
  <c r="H37" i="12"/>
  <c r="H36" i="11" s="1"/>
  <c r="AO6" i="5"/>
  <c r="E9" i="36" s="1"/>
  <c r="D9"/>
  <c r="F48" i="11"/>
  <c r="D8" i="36"/>
  <c r="AC6" i="5"/>
  <c r="E48" i="11"/>
  <c r="G4" i="33"/>
  <c r="V5" i="5"/>
  <c r="G36" i="33"/>
  <c r="V37" i="5"/>
  <c r="D36" i="11" s="1"/>
  <c r="G34" i="33"/>
  <c r="V35" i="5"/>
  <c r="D34" i="11" s="1"/>
  <c r="G32" i="33"/>
  <c r="V33" i="5"/>
  <c r="D32" i="11" s="1"/>
  <c r="G30" i="33"/>
  <c r="V31" i="5"/>
  <c r="D30" i="11" s="1"/>
  <c r="G28" i="33"/>
  <c r="V29" i="5"/>
  <c r="D28" i="11" s="1"/>
  <c r="G26" i="33"/>
  <c r="V27" i="5"/>
  <c r="G24" i="33"/>
  <c r="V25" i="5"/>
  <c r="G22" i="33"/>
  <c r="V23" i="5"/>
  <c r="G20" i="33"/>
  <c r="V21" i="5"/>
  <c r="G18" i="33"/>
  <c r="V19" i="5"/>
  <c r="G16" i="33"/>
  <c r="V17" i="5"/>
  <c r="G14" i="33"/>
  <c r="V15" i="5"/>
  <c r="G12" i="33"/>
  <c r="V13" i="5"/>
  <c r="G10" i="33"/>
  <c r="V11" i="5"/>
  <c r="G8" i="33"/>
  <c r="V9" i="5"/>
  <c r="G6" i="33"/>
  <c r="V7" i="5"/>
  <c r="V38"/>
  <c r="D37" i="11" s="1"/>
  <c r="G37" i="33"/>
  <c r="V36" i="5"/>
  <c r="D35" i="11" s="1"/>
  <c r="G35" i="33"/>
  <c r="V34" i="5"/>
  <c r="D33" i="11" s="1"/>
  <c r="G33" i="33"/>
  <c r="V32" i="5"/>
  <c r="D31" i="11" s="1"/>
  <c r="G31" i="33"/>
  <c r="V30" i="5"/>
  <c r="D29" i="11" s="1"/>
  <c r="G29" i="33"/>
  <c r="V28" i="5"/>
  <c r="G27" i="33"/>
  <c r="V26" i="5"/>
  <c r="G25" i="33"/>
  <c r="V24" i="5"/>
  <c r="G23" i="33"/>
  <c r="V22" i="5"/>
  <c r="G21" i="33"/>
  <c r="V20" i="5"/>
  <c r="G19" i="33"/>
  <c r="V18" i="5"/>
  <c r="G17" i="33"/>
  <c r="V16" i="5"/>
  <c r="G15" i="33"/>
  <c r="V14" i="5"/>
  <c r="G13" i="33"/>
  <c r="V12" i="5"/>
  <c r="G11" i="33"/>
  <c r="V10" i="5"/>
  <c r="G9" i="33"/>
  <c r="V8" i="5"/>
  <c r="G7" i="33"/>
  <c r="V6" i="5"/>
  <c r="D7" i="36"/>
  <c r="G5" i="33"/>
  <c r="G38"/>
  <c r="V39" i="5"/>
  <c r="D38" i="11" s="1"/>
  <c r="C3" i="14"/>
  <c r="C4" s="1"/>
  <c r="U48" i="11" l="1"/>
  <c r="U38"/>
  <c r="R48"/>
  <c r="R38"/>
  <c r="N47"/>
  <c r="N37"/>
  <c r="N48"/>
  <c r="N38"/>
  <c r="C5" i="14"/>
  <c r="C6" i="33"/>
  <c r="E8" i="36"/>
  <c r="E5" i="11"/>
  <c r="E21" i="36"/>
  <c r="E24"/>
  <c r="J47" i="11"/>
  <c r="J48"/>
  <c r="E13" i="36"/>
  <c r="E12"/>
  <c r="E11"/>
  <c r="H7" i="33"/>
  <c r="H11"/>
  <c r="H15"/>
  <c r="H19"/>
  <c r="H23"/>
  <c r="H27"/>
  <c r="H31"/>
  <c r="H35"/>
  <c r="H6"/>
  <c r="H10"/>
  <c r="H14"/>
  <c r="H18"/>
  <c r="H22"/>
  <c r="H26"/>
  <c r="H30"/>
  <c r="H34"/>
  <c r="H4"/>
  <c r="H38"/>
  <c r="H5"/>
  <c r="E7" i="36"/>
  <c r="H9" i="33"/>
  <c r="H13"/>
  <c r="H17"/>
  <c r="H21"/>
  <c r="H25"/>
  <c r="H29"/>
  <c r="H33"/>
  <c r="H37"/>
  <c r="H8"/>
  <c r="H12"/>
  <c r="H16"/>
  <c r="H20"/>
  <c r="H24"/>
  <c r="H28"/>
  <c r="H32"/>
  <c r="H36"/>
  <c r="DH46" i="37"/>
  <c r="DG46"/>
  <c r="DF46"/>
  <c r="DE46"/>
  <c r="DD46"/>
  <c r="DC46"/>
  <c r="DB46"/>
  <c r="DA46"/>
  <c r="CZ46"/>
  <c r="CY46"/>
  <c r="CX46"/>
  <c r="CW46"/>
  <c r="CV46"/>
  <c r="CU46"/>
  <c r="CT46"/>
  <c r="CS46"/>
  <c r="CR46"/>
  <c r="CQ46"/>
  <c r="CP46"/>
  <c r="CO46"/>
  <c r="CN46"/>
  <c r="CM46"/>
  <c r="CL46"/>
  <c r="CK46"/>
  <c r="CJ46"/>
  <c r="CI46"/>
  <c r="CH46"/>
  <c r="CG46"/>
  <c r="CF46"/>
  <c r="CE46"/>
  <c r="CD46"/>
  <c r="CC46"/>
  <c r="CA46"/>
  <c r="BZ46"/>
  <c r="BY46"/>
  <c r="BX46"/>
  <c r="BW46"/>
  <c r="BV46"/>
  <c r="BU46"/>
  <c r="BT46"/>
  <c r="BS46"/>
  <c r="BR46"/>
  <c r="BQ46"/>
  <c r="BP46"/>
  <c r="BO46"/>
  <c r="BN46"/>
  <c r="BM46"/>
  <c r="BL46"/>
  <c r="BK46"/>
  <c r="BJ46"/>
  <c r="BI46"/>
  <c r="BH46"/>
  <c r="BF46"/>
  <c r="BE46"/>
  <c r="BD46"/>
  <c r="BC46"/>
  <c r="BB46"/>
  <c r="BA46"/>
  <c r="AZ46"/>
  <c r="AY46"/>
  <c r="AX46"/>
  <c r="AW46"/>
  <c r="AV46"/>
  <c r="AT46"/>
  <c r="AS46"/>
  <c r="AR46"/>
  <c r="AQ46"/>
  <c r="AP46"/>
  <c r="AO46"/>
  <c r="AN46"/>
  <c r="AM46"/>
  <c r="AL46"/>
  <c r="AK46"/>
  <c r="AI46"/>
  <c r="AH46"/>
  <c r="AG46"/>
  <c r="AF46"/>
  <c r="AE46"/>
  <c r="AD46"/>
  <c r="AC46"/>
  <c r="AB46"/>
  <c r="Z46"/>
  <c r="Y46"/>
  <c r="X46"/>
  <c r="W46"/>
  <c r="V46"/>
  <c r="U46"/>
  <c r="T46"/>
  <c r="S46"/>
  <c r="R46"/>
  <c r="Q46"/>
  <c r="O46"/>
  <c r="N46"/>
  <c r="M46"/>
  <c r="L46"/>
  <c r="K46"/>
  <c r="I46"/>
  <c r="H46"/>
  <c r="G46"/>
  <c r="F46"/>
  <c r="E46"/>
  <c r="D46"/>
  <c r="DH45"/>
  <c r="DG45"/>
  <c r="DF45"/>
  <c r="DE45"/>
  <c r="DD45"/>
  <c r="DC45"/>
  <c r="DB45"/>
  <c r="DA45"/>
  <c r="CY45"/>
  <c r="CX45"/>
  <c r="CW45"/>
  <c r="CV45"/>
  <c r="CU45"/>
  <c r="CT45"/>
  <c r="CS45"/>
  <c r="CR45"/>
  <c r="CQ45"/>
  <c r="CP45"/>
  <c r="CO45"/>
  <c r="CN45"/>
  <c r="CM45"/>
  <c r="CL45"/>
  <c r="CK45"/>
  <c r="CJ45"/>
  <c r="CI45"/>
  <c r="CH45"/>
  <c r="CG45"/>
  <c r="CF45"/>
  <c r="CE45"/>
  <c r="CD45"/>
  <c r="CC45"/>
  <c r="CA45"/>
  <c r="BZ45"/>
  <c r="BY45"/>
  <c r="BX45"/>
  <c r="BW45"/>
  <c r="BV45"/>
  <c r="BU45"/>
  <c r="BT45"/>
  <c r="BS45"/>
  <c r="BR45"/>
  <c r="BQ45"/>
  <c r="BP45"/>
  <c r="BO45"/>
  <c r="BN45"/>
  <c r="BM45"/>
  <c r="BL45"/>
  <c r="BK45"/>
  <c r="BJ45"/>
  <c r="BI45"/>
  <c r="BH45"/>
  <c r="BF45"/>
  <c r="BE45"/>
  <c r="BD45"/>
  <c r="BC45"/>
  <c r="BB45"/>
  <c r="BA45"/>
  <c r="AZ45"/>
  <c r="AY45"/>
  <c r="AX45"/>
  <c r="AW45"/>
  <c r="AV45"/>
  <c r="AT45"/>
  <c r="AS45"/>
  <c r="AR45"/>
  <c r="AQ45"/>
  <c r="AP45"/>
  <c r="AO45"/>
  <c r="AN45"/>
  <c r="AM45"/>
  <c r="AL45"/>
  <c r="AK45"/>
  <c r="AI45"/>
  <c r="AH45"/>
  <c r="AG45"/>
  <c r="AF45"/>
  <c r="AE45"/>
  <c r="AD45"/>
  <c r="AC45"/>
  <c r="AB45"/>
  <c r="Z45"/>
  <c r="Y45"/>
  <c r="X45"/>
  <c r="W45"/>
  <c r="V45"/>
  <c r="U45"/>
  <c r="T45"/>
  <c r="S45"/>
  <c r="R45"/>
  <c r="Q45"/>
  <c r="O45"/>
  <c r="N45"/>
  <c r="M45"/>
  <c r="L45"/>
  <c r="K45"/>
  <c r="I45"/>
  <c r="H45"/>
  <c r="G45"/>
  <c r="F45"/>
  <c r="E45"/>
  <c r="D45"/>
  <c r="DH44"/>
  <c r="DG44"/>
  <c r="DF44"/>
  <c r="DE44"/>
  <c r="DD44"/>
  <c r="DC44"/>
  <c r="DB44"/>
  <c r="DA44"/>
  <c r="CY44"/>
  <c r="CX44"/>
  <c r="CW44"/>
  <c r="CV44"/>
  <c r="CU44"/>
  <c r="CT44"/>
  <c r="CS44"/>
  <c r="CR44"/>
  <c r="CQ44"/>
  <c r="CP44"/>
  <c r="CO44"/>
  <c r="CN44"/>
  <c r="CM44"/>
  <c r="CL44"/>
  <c r="CK44"/>
  <c r="CJ44"/>
  <c r="CI44"/>
  <c r="CH44"/>
  <c r="CG44"/>
  <c r="CF44"/>
  <c r="CE44"/>
  <c r="CD44"/>
  <c r="CC44"/>
  <c r="CA44"/>
  <c r="BZ44"/>
  <c r="BY44"/>
  <c r="BX44"/>
  <c r="BW44"/>
  <c r="BV44"/>
  <c r="BU44"/>
  <c r="BT44"/>
  <c r="BS44"/>
  <c r="BR44"/>
  <c r="BQ44"/>
  <c r="BP44"/>
  <c r="BO44"/>
  <c r="BN44"/>
  <c r="BM44"/>
  <c r="BL44"/>
  <c r="BK44"/>
  <c r="BJ44"/>
  <c r="BI44"/>
  <c r="BH44"/>
  <c r="BF44"/>
  <c r="BE44"/>
  <c r="BD44"/>
  <c r="BC44"/>
  <c r="BB44"/>
  <c r="BA44"/>
  <c r="AZ44"/>
  <c r="AY44"/>
  <c r="AX44"/>
  <c r="AW44"/>
  <c r="AV44"/>
  <c r="AT44"/>
  <c r="AS44"/>
  <c r="AR44"/>
  <c r="AQ44"/>
  <c r="AP44"/>
  <c r="AO44"/>
  <c r="AN44"/>
  <c r="AM44"/>
  <c r="AL44"/>
  <c r="AK44"/>
  <c r="AI44"/>
  <c r="AH44"/>
  <c r="AG44"/>
  <c r="AF44"/>
  <c r="AE44"/>
  <c r="AD44"/>
  <c r="AC44"/>
  <c r="AB44"/>
  <c r="Z44"/>
  <c r="Y44"/>
  <c r="X44"/>
  <c r="W44"/>
  <c r="V44"/>
  <c r="U44"/>
  <c r="T44"/>
  <c r="S44"/>
  <c r="R44"/>
  <c r="Q44"/>
  <c r="O44"/>
  <c r="N44"/>
  <c r="M44"/>
  <c r="L44"/>
  <c r="K44"/>
  <c r="I44"/>
  <c r="H44"/>
  <c r="G44"/>
  <c r="F44"/>
  <c r="E44"/>
  <c r="D44"/>
  <c r="DH43"/>
  <c r="DG43"/>
  <c r="DF43"/>
  <c r="DE43"/>
  <c r="DD43"/>
  <c r="DC43"/>
  <c r="DB43"/>
  <c r="DA43"/>
  <c r="CY43"/>
  <c r="CX43"/>
  <c r="CW43"/>
  <c r="CV43"/>
  <c r="CU43"/>
  <c r="CT43"/>
  <c r="CS43"/>
  <c r="CR43"/>
  <c r="CQ43"/>
  <c r="CP43"/>
  <c r="CO43"/>
  <c r="CN43"/>
  <c r="CM43"/>
  <c r="CL43"/>
  <c r="CK43"/>
  <c r="CJ43"/>
  <c r="CI43"/>
  <c r="CH43"/>
  <c r="CG43"/>
  <c r="CF43"/>
  <c r="CE43"/>
  <c r="CD43"/>
  <c r="CC43"/>
  <c r="CA43"/>
  <c r="BZ43"/>
  <c r="BY43"/>
  <c r="BX43"/>
  <c r="BW43"/>
  <c r="BV43"/>
  <c r="BU43"/>
  <c r="BT43"/>
  <c r="BS43"/>
  <c r="BR43"/>
  <c r="BQ43"/>
  <c r="BP43"/>
  <c r="BO43"/>
  <c r="BN43"/>
  <c r="BM43"/>
  <c r="BL43"/>
  <c r="BK43"/>
  <c r="BJ43"/>
  <c r="BI43"/>
  <c r="BH43"/>
  <c r="BF43"/>
  <c r="BE43"/>
  <c r="BD43"/>
  <c r="BC43"/>
  <c r="BB43"/>
  <c r="BA43"/>
  <c r="AZ43"/>
  <c r="AY43"/>
  <c r="AX43"/>
  <c r="AW43"/>
  <c r="AV43"/>
  <c r="AT43"/>
  <c r="AS43"/>
  <c r="AR43"/>
  <c r="AQ43"/>
  <c r="AP43"/>
  <c r="AO43"/>
  <c r="AN43"/>
  <c r="AM43"/>
  <c r="AL43"/>
  <c r="AK43"/>
  <c r="AI43"/>
  <c r="AH43"/>
  <c r="AG43"/>
  <c r="AF43"/>
  <c r="AE43"/>
  <c r="AD43"/>
  <c r="AC43"/>
  <c r="AB43"/>
  <c r="Z43"/>
  <c r="Y43"/>
  <c r="X43"/>
  <c r="W43"/>
  <c r="V43"/>
  <c r="U43"/>
  <c r="T43"/>
  <c r="S43"/>
  <c r="R43"/>
  <c r="Q43"/>
  <c r="O43"/>
  <c r="N43"/>
  <c r="M43"/>
  <c r="L43"/>
  <c r="K43"/>
  <c r="I43"/>
  <c r="H43"/>
  <c r="G43"/>
  <c r="F43"/>
  <c r="E43"/>
  <c r="D43"/>
  <c r="DH42"/>
  <c r="DG42"/>
  <c r="DF42"/>
  <c r="DE42"/>
  <c r="DD42"/>
  <c r="DC42"/>
  <c r="DB42"/>
  <c r="DA42"/>
  <c r="CY42"/>
  <c r="CX42"/>
  <c r="CW42"/>
  <c r="CV42"/>
  <c r="CU42"/>
  <c r="CT42"/>
  <c r="CS42"/>
  <c r="CR42"/>
  <c r="CQ42"/>
  <c r="CP42"/>
  <c r="CO42"/>
  <c r="CN42"/>
  <c r="CM42"/>
  <c r="CL42"/>
  <c r="CK42"/>
  <c r="CJ42"/>
  <c r="CI42"/>
  <c r="CH42"/>
  <c r="CG42"/>
  <c r="CF42"/>
  <c r="CE42"/>
  <c r="CD42"/>
  <c r="CC42"/>
  <c r="CA42"/>
  <c r="BZ42"/>
  <c r="BY42"/>
  <c r="BX42"/>
  <c r="BW42"/>
  <c r="BV42"/>
  <c r="BU42"/>
  <c r="BT42"/>
  <c r="BS42"/>
  <c r="BR42"/>
  <c r="BQ42"/>
  <c r="BP42"/>
  <c r="BO42"/>
  <c r="BN42"/>
  <c r="BM42"/>
  <c r="BL42"/>
  <c r="BK42"/>
  <c r="BJ42"/>
  <c r="BI42"/>
  <c r="BH42"/>
  <c r="BF42"/>
  <c r="BE42"/>
  <c r="BD42"/>
  <c r="BC42"/>
  <c r="BB42"/>
  <c r="BA42"/>
  <c r="AZ42"/>
  <c r="AY42"/>
  <c r="AX42"/>
  <c r="AW42"/>
  <c r="AV42"/>
  <c r="AT42"/>
  <c r="AS42"/>
  <c r="AR42"/>
  <c r="AQ42"/>
  <c r="AP42"/>
  <c r="AO42"/>
  <c r="AN42"/>
  <c r="AM42"/>
  <c r="AL42"/>
  <c r="AK42"/>
  <c r="AI42"/>
  <c r="AH42"/>
  <c r="AG42"/>
  <c r="AF42"/>
  <c r="AE42"/>
  <c r="AD42"/>
  <c r="AC42"/>
  <c r="AB42"/>
  <c r="Z42"/>
  <c r="Y42"/>
  <c r="X42"/>
  <c r="W42"/>
  <c r="V42"/>
  <c r="U42"/>
  <c r="T42"/>
  <c r="S42"/>
  <c r="R42"/>
  <c r="Q42"/>
  <c r="O42"/>
  <c r="N42"/>
  <c r="M42"/>
  <c r="L42"/>
  <c r="K42"/>
  <c r="I42"/>
  <c r="H42"/>
  <c r="G42"/>
  <c r="F42"/>
  <c r="E42"/>
  <c r="D42"/>
  <c r="DH41"/>
  <c r="DG41"/>
  <c r="DF41"/>
  <c r="DE41"/>
  <c r="DD41"/>
  <c r="DC41"/>
  <c r="DB41"/>
  <c r="DA41"/>
  <c r="CY41"/>
  <c r="CX41"/>
  <c r="CW41"/>
  <c r="CV41"/>
  <c r="CU41"/>
  <c r="CT41"/>
  <c r="CS41"/>
  <c r="CR41"/>
  <c r="CQ41"/>
  <c r="CP41"/>
  <c r="CO41"/>
  <c r="CN41"/>
  <c r="CM41"/>
  <c r="CL41"/>
  <c r="CK41"/>
  <c r="CJ41"/>
  <c r="CI41"/>
  <c r="CH41"/>
  <c r="CG41"/>
  <c r="CF41"/>
  <c r="CE41"/>
  <c r="CD41"/>
  <c r="CC41"/>
  <c r="CA41"/>
  <c r="BZ41"/>
  <c r="BY41"/>
  <c r="BX41"/>
  <c r="BW41"/>
  <c r="BV41"/>
  <c r="BU41"/>
  <c r="BT41"/>
  <c r="BS41"/>
  <c r="BR41"/>
  <c r="BQ41"/>
  <c r="BP41"/>
  <c r="BO41"/>
  <c r="BN41"/>
  <c r="BM41"/>
  <c r="BL41"/>
  <c r="BK41"/>
  <c r="BJ41"/>
  <c r="BI41"/>
  <c r="BH41"/>
  <c r="BF41"/>
  <c r="BE41"/>
  <c r="BD41"/>
  <c r="BC41"/>
  <c r="BB41"/>
  <c r="BA41"/>
  <c r="AZ41"/>
  <c r="AY41"/>
  <c r="AX41"/>
  <c r="AW41"/>
  <c r="AV41"/>
  <c r="AT41"/>
  <c r="AS41"/>
  <c r="AR41"/>
  <c r="AQ41"/>
  <c r="AP41"/>
  <c r="AO41"/>
  <c r="AN41"/>
  <c r="AM41"/>
  <c r="AL41"/>
  <c r="AK41"/>
  <c r="AI41"/>
  <c r="AH41"/>
  <c r="AG41"/>
  <c r="AF41"/>
  <c r="AE41"/>
  <c r="AD41"/>
  <c r="AC41"/>
  <c r="AB41"/>
  <c r="Z41"/>
  <c r="Y41"/>
  <c r="X41"/>
  <c r="W41"/>
  <c r="V41"/>
  <c r="U41"/>
  <c r="T41"/>
  <c r="S41"/>
  <c r="R41"/>
  <c r="Q41"/>
  <c r="O41"/>
  <c r="N41"/>
  <c r="M41"/>
  <c r="L41"/>
  <c r="K41"/>
  <c r="I41"/>
  <c r="H41"/>
  <c r="G41"/>
  <c r="F41"/>
  <c r="E41"/>
  <c r="D41"/>
  <c r="DH40"/>
  <c r="DG40"/>
  <c r="DF40"/>
  <c r="DE40"/>
  <c r="DD40"/>
  <c r="DC40"/>
  <c r="DB40"/>
  <c r="DA40"/>
  <c r="CY40"/>
  <c r="CX40"/>
  <c r="CW40"/>
  <c r="CV40"/>
  <c r="CU40"/>
  <c r="CT40"/>
  <c r="CS40"/>
  <c r="CR40"/>
  <c r="CQ40"/>
  <c r="CP40"/>
  <c r="CO40"/>
  <c r="CN40"/>
  <c r="CM40"/>
  <c r="CL40"/>
  <c r="CK40"/>
  <c r="CJ40"/>
  <c r="CI40"/>
  <c r="CH40"/>
  <c r="CG40"/>
  <c r="CF40"/>
  <c r="CE40"/>
  <c r="CD40"/>
  <c r="CC40"/>
  <c r="CA40"/>
  <c r="BZ40"/>
  <c r="BY40"/>
  <c r="BX40"/>
  <c r="BW40"/>
  <c r="BV40"/>
  <c r="BU40"/>
  <c r="BT40"/>
  <c r="BS40"/>
  <c r="BR40"/>
  <c r="BQ40"/>
  <c r="BP40"/>
  <c r="BO40"/>
  <c r="BN40"/>
  <c r="BM40"/>
  <c r="BL40"/>
  <c r="BK40"/>
  <c r="BJ40"/>
  <c r="BI40"/>
  <c r="BH40"/>
  <c r="BF40"/>
  <c r="BE40"/>
  <c r="BD40"/>
  <c r="BC40"/>
  <c r="BB40"/>
  <c r="BA40"/>
  <c r="AZ40"/>
  <c r="AY40"/>
  <c r="AX40"/>
  <c r="AW40"/>
  <c r="AV40"/>
  <c r="AT40"/>
  <c r="AS40"/>
  <c r="AR40"/>
  <c r="AQ40"/>
  <c r="AP40"/>
  <c r="AO40"/>
  <c r="AN40"/>
  <c r="AM40"/>
  <c r="AL40"/>
  <c r="AK40"/>
  <c r="AI40"/>
  <c r="AH40"/>
  <c r="AG40"/>
  <c r="AF40"/>
  <c r="AE40"/>
  <c r="AD40"/>
  <c r="AC40"/>
  <c r="AB40"/>
  <c r="Z40"/>
  <c r="Y40"/>
  <c r="X40"/>
  <c r="W40"/>
  <c r="V40"/>
  <c r="U40"/>
  <c r="T40"/>
  <c r="S40"/>
  <c r="R40"/>
  <c r="Q40"/>
  <c r="O40"/>
  <c r="N40"/>
  <c r="M40"/>
  <c r="L40"/>
  <c r="K40"/>
  <c r="I40"/>
  <c r="H40"/>
  <c r="G40"/>
  <c r="F40"/>
  <c r="E40"/>
  <c r="D40"/>
  <c r="DH39"/>
  <c r="DG39"/>
  <c r="DF39"/>
  <c r="DE39"/>
  <c r="DD39"/>
  <c r="DC39"/>
  <c r="DB39"/>
  <c r="DA39"/>
  <c r="CY39"/>
  <c r="CX39"/>
  <c r="CW39"/>
  <c r="CV39"/>
  <c r="CU39"/>
  <c r="CT39"/>
  <c r="CS39"/>
  <c r="CR39"/>
  <c r="CQ39"/>
  <c r="CP39"/>
  <c r="CO39"/>
  <c r="CN39"/>
  <c r="CM39"/>
  <c r="CL39"/>
  <c r="CK39"/>
  <c r="CJ39"/>
  <c r="CI39"/>
  <c r="CH39"/>
  <c r="CG39"/>
  <c r="CF39"/>
  <c r="CE39"/>
  <c r="CD39"/>
  <c r="CC39"/>
  <c r="CA39"/>
  <c r="BZ39"/>
  <c r="BY39"/>
  <c r="BX39"/>
  <c r="BW39"/>
  <c r="BV39"/>
  <c r="BU39"/>
  <c r="BT39"/>
  <c r="BS39"/>
  <c r="BR39"/>
  <c r="BQ39"/>
  <c r="BP39"/>
  <c r="BO39"/>
  <c r="BN39"/>
  <c r="BM39"/>
  <c r="BL39"/>
  <c r="BK39"/>
  <c r="BJ39"/>
  <c r="BI39"/>
  <c r="BH39"/>
  <c r="BF39"/>
  <c r="BE39"/>
  <c r="BD39"/>
  <c r="BC39"/>
  <c r="BB39"/>
  <c r="BA39"/>
  <c r="AZ39"/>
  <c r="AY39"/>
  <c r="AX39"/>
  <c r="AW39"/>
  <c r="AV39"/>
  <c r="AT39"/>
  <c r="AS39"/>
  <c r="AR39"/>
  <c r="AQ39"/>
  <c r="AP39"/>
  <c r="AO39"/>
  <c r="AN39"/>
  <c r="AM39"/>
  <c r="AL39"/>
  <c r="AK39"/>
  <c r="AI39"/>
  <c r="AH39"/>
  <c r="AG39"/>
  <c r="AF39"/>
  <c r="AE39"/>
  <c r="AD39"/>
  <c r="AC39"/>
  <c r="AB39"/>
  <c r="Z39"/>
  <c r="Y39"/>
  <c r="X39"/>
  <c r="W39"/>
  <c r="V39"/>
  <c r="U39"/>
  <c r="T39"/>
  <c r="S39"/>
  <c r="R39"/>
  <c r="Q39"/>
  <c r="O39"/>
  <c r="N39"/>
  <c r="M39"/>
  <c r="L39"/>
  <c r="K39"/>
  <c r="I39"/>
  <c r="H39"/>
  <c r="G39"/>
  <c r="F39"/>
  <c r="E39"/>
  <c r="D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DH26"/>
  <c r="DG26"/>
  <c r="DF26"/>
  <c r="DE26"/>
  <c r="DD26"/>
  <c r="DC26"/>
  <c r="DB26"/>
  <c r="DA26"/>
  <c r="CZ26"/>
  <c r="CY26"/>
  <c r="CX26"/>
  <c r="CW26"/>
  <c r="CV26"/>
  <c r="CU26"/>
  <c r="CT26"/>
  <c r="CS26"/>
  <c r="CR26"/>
  <c r="CQ26"/>
  <c r="CP26"/>
  <c r="CO26"/>
  <c r="CN26"/>
  <c r="CM26"/>
  <c r="CL26"/>
  <c r="CK26"/>
  <c r="CJ26"/>
  <c r="CI26"/>
  <c r="CH26"/>
  <c r="CG26"/>
  <c r="CF26"/>
  <c r="CE26"/>
  <c r="CD26"/>
  <c r="CC26"/>
  <c r="CA26"/>
  <c r="BZ26"/>
  <c r="BY26"/>
  <c r="BX26"/>
  <c r="BW26"/>
  <c r="BV26"/>
  <c r="BU26"/>
  <c r="BT26"/>
  <c r="BS26"/>
  <c r="BR26"/>
  <c r="BQ26"/>
  <c r="BP26"/>
  <c r="BO26"/>
  <c r="BN26"/>
  <c r="BM26"/>
  <c r="BL26"/>
  <c r="BK26"/>
  <c r="BJ26"/>
  <c r="BI26"/>
  <c r="BH26"/>
  <c r="BF26"/>
  <c r="BE26"/>
  <c r="BD26"/>
  <c r="BC26"/>
  <c r="BB26"/>
  <c r="BA26"/>
  <c r="AZ26"/>
  <c r="AY26"/>
  <c r="AX26"/>
  <c r="AW26"/>
  <c r="AV26"/>
  <c r="AT26"/>
  <c r="AS26"/>
  <c r="AR26"/>
  <c r="AQ26"/>
  <c r="AP26"/>
  <c r="AO26"/>
  <c r="AN26"/>
  <c r="AM26"/>
  <c r="AL26"/>
  <c r="AK26"/>
  <c r="AI26"/>
  <c r="AH26"/>
  <c r="AG26"/>
  <c r="AF26"/>
  <c r="AE26"/>
  <c r="AD26"/>
  <c r="AC26"/>
  <c r="AB26"/>
  <c r="Z26"/>
  <c r="Y26"/>
  <c r="X26"/>
  <c r="W26"/>
  <c r="V26"/>
  <c r="U26"/>
  <c r="T26"/>
  <c r="S26"/>
  <c r="R26"/>
  <c r="Q26"/>
  <c r="O26"/>
  <c r="N26"/>
  <c r="M26"/>
  <c r="L26"/>
  <c r="K26"/>
  <c r="I26"/>
  <c r="H26"/>
  <c r="G26"/>
  <c r="F26"/>
  <c r="E26"/>
  <c r="D26"/>
  <c r="DH25"/>
  <c r="DG25"/>
  <c r="DF25"/>
  <c r="DE25"/>
  <c r="DD25"/>
  <c r="DC25"/>
  <c r="DB25"/>
  <c r="DA25"/>
  <c r="CZ25"/>
  <c r="CY25"/>
  <c r="CX25"/>
  <c r="CW25"/>
  <c r="CV25"/>
  <c r="CU25"/>
  <c r="CT25"/>
  <c r="CS25"/>
  <c r="CR25"/>
  <c r="CQ25"/>
  <c r="CP25"/>
  <c r="CO25"/>
  <c r="CN25"/>
  <c r="CM25"/>
  <c r="CL25"/>
  <c r="CK25"/>
  <c r="CJ25"/>
  <c r="CI25"/>
  <c r="CH25"/>
  <c r="CG25"/>
  <c r="CF25"/>
  <c r="CE25"/>
  <c r="CD25"/>
  <c r="CC25"/>
  <c r="CA25"/>
  <c r="BZ25"/>
  <c r="BY25"/>
  <c r="BX25"/>
  <c r="BW25"/>
  <c r="BV25"/>
  <c r="BU25"/>
  <c r="BT25"/>
  <c r="BS25"/>
  <c r="BR25"/>
  <c r="BQ25"/>
  <c r="BP25"/>
  <c r="BO25"/>
  <c r="BN25"/>
  <c r="BM25"/>
  <c r="BL25"/>
  <c r="BK25"/>
  <c r="BJ25"/>
  <c r="BI25"/>
  <c r="BH25"/>
  <c r="BF25"/>
  <c r="BE25"/>
  <c r="BD25"/>
  <c r="BC25"/>
  <c r="BB25"/>
  <c r="BA25"/>
  <c r="AZ25"/>
  <c r="AY25"/>
  <c r="AX25"/>
  <c r="AW25"/>
  <c r="AV25"/>
  <c r="AT25"/>
  <c r="AS25"/>
  <c r="AR25"/>
  <c r="AQ25"/>
  <c r="AP25"/>
  <c r="AO25"/>
  <c r="AN25"/>
  <c r="AM25"/>
  <c r="AL25"/>
  <c r="AK25"/>
  <c r="AI25"/>
  <c r="AH25"/>
  <c r="AG25"/>
  <c r="AF25"/>
  <c r="AE25"/>
  <c r="AD25"/>
  <c r="AC25"/>
  <c r="AB25"/>
  <c r="Z25"/>
  <c r="Y25"/>
  <c r="X25"/>
  <c r="W25"/>
  <c r="V25"/>
  <c r="U25"/>
  <c r="T25"/>
  <c r="S25"/>
  <c r="R25"/>
  <c r="Q25"/>
  <c r="O25"/>
  <c r="N25"/>
  <c r="M25"/>
  <c r="L25"/>
  <c r="K25"/>
  <c r="I25"/>
  <c r="H25"/>
  <c r="G25"/>
  <c r="F25"/>
  <c r="E25"/>
  <c r="D25"/>
  <c r="DH24"/>
  <c r="DG24"/>
  <c r="DF24"/>
  <c r="DE24"/>
  <c r="DD24"/>
  <c r="DC24"/>
  <c r="DB24"/>
  <c r="DA24"/>
  <c r="CZ24"/>
  <c r="CY24"/>
  <c r="CX24"/>
  <c r="CW24"/>
  <c r="CV24"/>
  <c r="CU24"/>
  <c r="CT24"/>
  <c r="CS24"/>
  <c r="CR24"/>
  <c r="CQ24"/>
  <c r="CP24"/>
  <c r="CO24"/>
  <c r="CN24"/>
  <c r="CM24"/>
  <c r="CL24"/>
  <c r="CK24"/>
  <c r="CJ24"/>
  <c r="CI24"/>
  <c r="CH24"/>
  <c r="CG24"/>
  <c r="CF24"/>
  <c r="CE24"/>
  <c r="CD24"/>
  <c r="CC24"/>
  <c r="CA24"/>
  <c r="BZ24"/>
  <c r="BY24"/>
  <c r="BX24"/>
  <c r="BW24"/>
  <c r="BV24"/>
  <c r="BU24"/>
  <c r="BT24"/>
  <c r="BS24"/>
  <c r="BR24"/>
  <c r="BQ24"/>
  <c r="BP24"/>
  <c r="BO24"/>
  <c r="BN24"/>
  <c r="BM24"/>
  <c r="BL24"/>
  <c r="BK24"/>
  <c r="BJ24"/>
  <c r="BI24"/>
  <c r="BH24"/>
  <c r="BF24"/>
  <c r="BE24"/>
  <c r="BD24"/>
  <c r="BC24"/>
  <c r="BB24"/>
  <c r="BA24"/>
  <c r="AZ24"/>
  <c r="AY24"/>
  <c r="AX24"/>
  <c r="AW24"/>
  <c r="AV24"/>
  <c r="AT24"/>
  <c r="AS24"/>
  <c r="AR24"/>
  <c r="AQ24"/>
  <c r="AP24"/>
  <c r="AO24"/>
  <c r="AN24"/>
  <c r="AM24"/>
  <c r="AL24"/>
  <c r="AK24"/>
  <c r="AI24"/>
  <c r="AH24"/>
  <c r="AG24"/>
  <c r="AF24"/>
  <c r="AE24"/>
  <c r="AD24"/>
  <c r="AC24"/>
  <c r="AB24"/>
  <c r="Z24"/>
  <c r="Y24"/>
  <c r="X24"/>
  <c r="W24"/>
  <c r="V24"/>
  <c r="U24"/>
  <c r="T24"/>
  <c r="S24"/>
  <c r="R24"/>
  <c r="Q24"/>
  <c r="O24"/>
  <c r="N24"/>
  <c r="M24"/>
  <c r="L24"/>
  <c r="K24"/>
  <c r="I24"/>
  <c r="H24"/>
  <c r="G24"/>
  <c r="F24"/>
  <c r="E24"/>
  <c r="D24"/>
  <c r="DH23"/>
  <c r="DG23"/>
  <c r="DF23"/>
  <c r="DE23"/>
  <c r="DD23"/>
  <c r="DC23"/>
  <c r="DB23"/>
  <c r="DA23"/>
  <c r="CZ23"/>
  <c r="CY23"/>
  <c r="CX23"/>
  <c r="CW23"/>
  <c r="CV23"/>
  <c r="CU23"/>
  <c r="CT23"/>
  <c r="CS23"/>
  <c r="CR23"/>
  <c r="CQ23"/>
  <c r="CP23"/>
  <c r="CO23"/>
  <c r="CN23"/>
  <c r="CM23"/>
  <c r="CL23"/>
  <c r="CK23"/>
  <c r="CJ23"/>
  <c r="CI23"/>
  <c r="CH23"/>
  <c r="CG23"/>
  <c r="CF23"/>
  <c r="CE23"/>
  <c r="CD23"/>
  <c r="CC23"/>
  <c r="CA23"/>
  <c r="BZ23"/>
  <c r="BY23"/>
  <c r="BX23"/>
  <c r="BW23"/>
  <c r="BV23"/>
  <c r="BU23"/>
  <c r="BT23"/>
  <c r="BS23"/>
  <c r="BR23"/>
  <c r="BQ23"/>
  <c r="BP23"/>
  <c r="BO23"/>
  <c r="BN23"/>
  <c r="BM23"/>
  <c r="BL23"/>
  <c r="BK23"/>
  <c r="BJ23"/>
  <c r="BI23"/>
  <c r="BH23"/>
  <c r="BF23"/>
  <c r="BE23"/>
  <c r="BD23"/>
  <c r="BC23"/>
  <c r="BB23"/>
  <c r="BA23"/>
  <c r="AZ23"/>
  <c r="AY23"/>
  <c r="AX23"/>
  <c r="AW23"/>
  <c r="AV23"/>
  <c r="AT23"/>
  <c r="AS23"/>
  <c r="AR23"/>
  <c r="AQ23"/>
  <c r="AP23"/>
  <c r="AO23"/>
  <c r="AN23"/>
  <c r="AM23"/>
  <c r="AL23"/>
  <c r="AK23"/>
  <c r="AI23"/>
  <c r="AH23"/>
  <c r="AG23"/>
  <c r="AF23"/>
  <c r="AE23"/>
  <c r="AD23"/>
  <c r="AC23"/>
  <c r="AB23"/>
  <c r="Z23"/>
  <c r="Y23"/>
  <c r="X23"/>
  <c r="W23"/>
  <c r="V23"/>
  <c r="U23"/>
  <c r="T23"/>
  <c r="S23"/>
  <c r="R23"/>
  <c r="Q23"/>
  <c r="O23"/>
  <c r="N23"/>
  <c r="M23"/>
  <c r="L23"/>
  <c r="K23"/>
  <c r="I23"/>
  <c r="H23"/>
  <c r="G23"/>
  <c r="F23"/>
  <c r="E23"/>
  <c r="D23"/>
  <c r="DH22"/>
  <c r="DG22"/>
  <c r="DF22"/>
  <c r="DE22"/>
  <c r="DD22"/>
  <c r="DC22"/>
  <c r="DB22"/>
  <c r="DA22"/>
  <c r="CZ22"/>
  <c r="CY22"/>
  <c r="CX22"/>
  <c r="CW22"/>
  <c r="CV22"/>
  <c r="CU22"/>
  <c r="CT22"/>
  <c r="CS22"/>
  <c r="CR22"/>
  <c r="CQ22"/>
  <c r="CP22"/>
  <c r="CO22"/>
  <c r="CN22"/>
  <c r="CM22"/>
  <c r="CL22"/>
  <c r="CK22"/>
  <c r="CJ22"/>
  <c r="CI22"/>
  <c r="CH22"/>
  <c r="CG22"/>
  <c r="CF22"/>
  <c r="CE22"/>
  <c r="CD22"/>
  <c r="CC22"/>
  <c r="CA22"/>
  <c r="BZ22"/>
  <c r="BY22"/>
  <c r="BX22"/>
  <c r="BW22"/>
  <c r="BV22"/>
  <c r="BU22"/>
  <c r="BT22"/>
  <c r="BS22"/>
  <c r="BR22"/>
  <c r="BQ22"/>
  <c r="BP22"/>
  <c r="BO22"/>
  <c r="BN22"/>
  <c r="BM22"/>
  <c r="BL22"/>
  <c r="BK22"/>
  <c r="BJ22"/>
  <c r="BI22"/>
  <c r="BH22"/>
  <c r="BF22"/>
  <c r="BE22"/>
  <c r="BD22"/>
  <c r="BC22"/>
  <c r="BB22"/>
  <c r="BA22"/>
  <c r="AZ22"/>
  <c r="AY22"/>
  <c r="AX22"/>
  <c r="AW22"/>
  <c r="AV22"/>
  <c r="AT22"/>
  <c r="AS22"/>
  <c r="AR22"/>
  <c r="AQ22"/>
  <c r="AP22"/>
  <c r="AO22"/>
  <c r="AN22"/>
  <c r="AM22"/>
  <c r="AL22"/>
  <c r="AK22"/>
  <c r="AI22"/>
  <c r="AH22"/>
  <c r="AG22"/>
  <c r="AF22"/>
  <c r="AE22"/>
  <c r="AD22"/>
  <c r="AC22"/>
  <c r="AB22"/>
  <c r="Z22"/>
  <c r="Y22"/>
  <c r="X22"/>
  <c r="W22"/>
  <c r="V22"/>
  <c r="U22"/>
  <c r="T22"/>
  <c r="S22"/>
  <c r="R22"/>
  <c r="Q22"/>
  <c r="O22"/>
  <c r="N22"/>
  <c r="M22"/>
  <c r="L22"/>
  <c r="K22"/>
  <c r="I22"/>
  <c r="H22"/>
  <c r="G22"/>
  <c r="F22"/>
  <c r="E22"/>
  <c r="D22"/>
  <c r="DH21"/>
  <c r="DG21"/>
  <c r="DF21"/>
  <c r="DE21"/>
  <c r="DD21"/>
  <c r="DC21"/>
  <c r="DB21"/>
  <c r="DA21"/>
  <c r="CZ21"/>
  <c r="CY21"/>
  <c r="CX21"/>
  <c r="CW21"/>
  <c r="CV21"/>
  <c r="CU21"/>
  <c r="CT21"/>
  <c r="CS21"/>
  <c r="CR21"/>
  <c r="CQ21"/>
  <c r="CP21"/>
  <c r="CO21"/>
  <c r="CN21"/>
  <c r="CM21"/>
  <c r="CL21"/>
  <c r="CK21"/>
  <c r="CJ21"/>
  <c r="CI21"/>
  <c r="CH21"/>
  <c r="CG21"/>
  <c r="CF21"/>
  <c r="CE21"/>
  <c r="CD21"/>
  <c r="CC21"/>
  <c r="CA21"/>
  <c r="BZ21"/>
  <c r="BY21"/>
  <c r="BX21"/>
  <c r="BW21"/>
  <c r="BV21"/>
  <c r="BU21"/>
  <c r="BT21"/>
  <c r="BS21"/>
  <c r="BR21"/>
  <c r="BQ21"/>
  <c r="BP21"/>
  <c r="BO21"/>
  <c r="BN21"/>
  <c r="BM21"/>
  <c r="BL21"/>
  <c r="BK21"/>
  <c r="BJ21"/>
  <c r="BI21"/>
  <c r="BH21"/>
  <c r="BF21"/>
  <c r="BE21"/>
  <c r="BD21"/>
  <c r="BC21"/>
  <c r="BB21"/>
  <c r="BA21"/>
  <c r="AZ21"/>
  <c r="AY21"/>
  <c r="AX21"/>
  <c r="AW21"/>
  <c r="AV21"/>
  <c r="AT21"/>
  <c r="AS21"/>
  <c r="AR21"/>
  <c r="AQ21"/>
  <c r="AP21"/>
  <c r="AO21"/>
  <c r="AN21"/>
  <c r="AM21"/>
  <c r="AL21"/>
  <c r="AK21"/>
  <c r="AI21"/>
  <c r="AH21"/>
  <c r="AG21"/>
  <c r="AF21"/>
  <c r="AE21"/>
  <c r="AD21"/>
  <c r="AC21"/>
  <c r="AB21"/>
  <c r="Z21"/>
  <c r="Y21"/>
  <c r="X21"/>
  <c r="W21"/>
  <c r="V21"/>
  <c r="U21"/>
  <c r="T21"/>
  <c r="S21"/>
  <c r="R21"/>
  <c r="Q21"/>
  <c r="O21"/>
  <c r="N21"/>
  <c r="M21"/>
  <c r="L21"/>
  <c r="K21"/>
  <c r="I21"/>
  <c r="H21"/>
  <c r="G21"/>
  <c r="F21"/>
  <c r="E21"/>
  <c r="D21"/>
  <c r="DH20"/>
  <c r="DG20"/>
  <c r="DF20"/>
  <c r="DE20"/>
  <c r="DD20"/>
  <c r="DC20"/>
  <c r="DB20"/>
  <c r="DA20"/>
  <c r="CZ20"/>
  <c r="CY20"/>
  <c r="CX20"/>
  <c r="CW20"/>
  <c r="CV20"/>
  <c r="CU20"/>
  <c r="CT20"/>
  <c r="CS20"/>
  <c r="CR20"/>
  <c r="CQ20"/>
  <c r="CP20"/>
  <c r="CO20"/>
  <c r="CN20"/>
  <c r="CM20"/>
  <c r="CL20"/>
  <c r="CK20"/>
  <c r="CJ20"/>
  <c r="CI20"/>
  <c r="CH20"/>
  <c r="CG20"/>
  <c r="CF20"/>
  <c r="CE20"/>
  <c r="CD20"/>
  <c r="CC20"/>
  <c r="CA20"/>
  <c r="BZ20"/>
  <c r="BY20"/>
  <c r="BX20"/>
  <c r="BW20"/>
  <c r="BV20"/>
  <c r="BU20"/>
  <c r="BT20"/>
  <c r="BS20"/>
  <c r="BR20"/>
  <c r="BQ20"/>
  <c r="BP20"/>
  <c r="BO20"/>
  <c r="BN20"/>
  <c r="BM20"/>
  <c r="BL20"/>
  <c r="BK20"/>
  <c r="BJ20"/>
  <c r="BI20"/>
  <c r="BH20"/>
  <c r="BF20"/>
  <c r="BE20"/>
  <c r="BD20"/>
  <c r="BC20"/>
  <c r="BB20"/>
  <c r="BA20"/>
  <c r="AZ20"/>
  <c r="AY20"/>
  <c r="AX20"/>
  <c r="AW20"/>
  <c r="AV20"/>
  <c r="AT20"/>
  <c r="AS20"/>
  <c r="AR20"/>
  <c r="AQ20"/>
  <c r="AP20"/>
  <c r="AO20"/>
  <c r="AN20"/>
  <c r="AM20"/>
  <c r="AL20"/>
  <c r="AK20"/>
  <c r="AI20"/>
  <c r="AH20"/>
  <c r="AG20"/>
  <c r="AF20"/>
  <c r="AE20"/>
  <c r="AD20"/>
  <c r="AC20"/>
  <c r="AB20"/>
  <c r="Z20"/>
  <c r="Y20"/>
  <c r="X20"/>
  <c r="W20"/>
  <c r="V20"/>
  <c r="U20"/>
  <c r="T20"/>
  <c r="S20"/>
  <c r="R20"/>
  <c r="Q20"/>
  <c r="O20"/>
  <c r="N20"/>
  <c r="M20"/>
  <c r="L20"/>
  <c r="K20"/>
  <c r="I20"/>
  <c r="H20"/>
  <c r="G20"/>
  <c r="F20"/>
  <c r="E20"/>
  <c r="D20"/>
  <c r="DH19"/>
  <c r="DG19"/>
  <c r="DF19"/>
  <c r="DE19"/>
  <c r="DD19"/>
  <c r="DC19"/>
  <c r="DB19"/>
  <c r="DA19"/>
  <c r="CZ19"/>
  <c r="CY19"/>
  <c r="CX19"/>
  <c r="CW19"/>
  <c r="CV19"/>
  <c r="CU19"/>
  <c r="CT19"/>
  <c r="CS19"/>
  <c r="CR19"/>
  <c r="CQ19"/>
  <c r="CP19"/>
  <c r="CO19"/>
  <c r="CN19"/>
  <c r="CM19"/>
  <c r="CL19"/>
  <c r="CK19"/>
  <c r="CJ19"/>
  <c r="CI19"/>
  <c r="CH19"/>
  <c r="CG19"/>
  <c r="CF19"/>
  <c r="CE19"/>
  <c r="CD19"/>
  <c r="CC19"/>
  <c r="CA19"/>
  <c r="BZ19"/>
  <c r="BY19"/>
  <c r="BX19"/>
  <c r="BW19"/>
  <c r="BV19"/>
  <c r="BU19"/>
  <c r="BT19"/>
  <c r="BS19"/>
  <c r="BR19"/>
  <c r="BQ19"/>
  <c r="BP19"/>
  <c r="BO19"/>
  <c r="BN19"/>
  <c r="BM19"/>
  <c r="BL19"/>
  <c r="BK19"/>
  <c r="BJ19"/>
  <c r="BI19"/>
  <c r="BH19"/>
  <c r="BF19"/>
  <c r="BE19"/>
  <c r="BD19"/>
  <c r="BC19"/>
  <c r="BB19"/>
  <c r="BA19"/>
  <c r="AZ19"/>
  <c r="AY19"/>
  <c r="AX19"/>
  <c r="AW19"/>
  <c r="AV19"/>
  <c r="AT19"/>
  <c r="AS19"/>
  <c r="AR19"/>
  <c r="AQ19"/>
  <c r="AP19"/>
  <c r="AO19"/>
  <c r="AN19"/>
  <c r="AM19"/>
  <c r="AL19"/>
  <c r="AK19"/>
  <c r="AI19"/>
  <c r="AH19"/>
  <c r="AG19"/>
  <c r="AF19"/>
  <c r="AE19"/>
  <c r="AD19"/>
  <c r="AC19"/>
  <c r="AB19"/>
  <c r="Z19"/>
  <c r="Y19"/>
  <c r="X19"/>
  <c r="W19"/>
  <c r="V19"/>
  <c r="U19"/>
  <c r="T19"/>
  <c r="S19"/>
  <c r="R19"/>
  <c r="Q19"/>
  <c r="O19"/>
  <c r="N19"/>
  <c r="M19"/>
  <c r="L19"/>
  <c r="K19"/>
  <c r="I19"/>
  <c r="H19"/>
  <c r="G19"/>
  <c r="F19"/>
  <c r="E19"/>
  <c r="D19"/>
  <c r="DH18"/>
  <c r="DG18"/>
  <c r="DF18"/>
  <c r="DE18"/>
  <c r="DD18"/>
  <c r="DC18"/>
  <c r="DB18"/>
  <c r="DA18"/>
  <c r="CZ18"/>
  <c r="CY18"/>
  <c r="CX18"/>
  <c r="CW18"/>
  <c r="CV18"/>
  <c r="CU18"/>
  <c r="CT18"/>
  <c r="CS18"/>
  <c r="CR18"/>
  <c r="CQ18"/>
  <c r="CP18"/>
  <c r="CO18"/>
  <c r="CN18"/>
  <c r="CM18"/>
  <c r="CL18"/>
  <c r="CK18"/>
  <c r="CJ18"/>
  <c r="CI18"/>
  <c r="CH18"/>
  <c r="CG18"/>
  <c r="CF18"/>
  <c r="CE18"/>
  <c r="CD18"/>
  <c r="CC18"/>
  <c r="CA18"/>
  <c r="BZ18"/>
  <c r="BY18"/>
  <c r="BX18"/>
  <c r="BW18"/>
  <c r="BV18"/>
  <c r="BU18"/>
  <c r="BT18"/>
  <c r="BS18"/>
  <c r="BR18"/>
  <c r="BQ18"/>
  <c r="BP18"/>
  <c r="BO18"/>
  <c r="BN18"/>
  <c r="BM18"/>
  <c r="BL18"/>
  <c r="BK18"/>
  <c r="BJ18"/>
  <c r="BI18"/>
  <c r="BH18"/>
  <c r="BF18"/>
  <c r="BE18"/>
  <c r="BD18"/>
  <c r="BC18"/>
  <c r="BB18"/>
  <c r="BA18"/>
  <c r="AZ18"/>
  <c r="AY18"/>
  <c r="AX18"/>
  <c r="AW18"/>
  <c r="AV18"/>
  <c r="AT18"/>
  <c r="AS18"/>
  <c r="AR18"/>
  <c r="AQ18"/>
  <c r="AP18"/>
  <c r="AO18"/>
  <c r="AN18"/>
  <c r="AM18"/>
  <c r="AL18"/>
  <c r="AK18"/>
  <c r="AI18"/>
  <c r="AH18"/>
  <c r="AG18"/>
  <c r="AF18"/>
  <c r="AE18"/>
  <c r="AD18"/>
  <c r="AC18"/>
  <c r="AB18"/>
  <c r="Z18"/>
  <c r="Y18"/>
  <c r="X18"/>
  <c r="W18"/>
  <c r="V18"/>
  <c r="U18"/>
  <c r="T18"/>
  <c r="S18"/>
  <c r="R18"/>
  <c r="Q18"/>
  <c r="O18"/>
  <c r="N18"/>
  <c r="M18"/>
  <c r="L18"/>
  <c r="K18"/>
  <c r="I18"/>
  <c r="H18"/>
  <c r="G18"/>
  <c r="F18"/>
  <c r="E18"/>
  <c r="D18"/>
  <c r="DH17"/>
  <c r="DG17"/>
  <c r="DF17"/>
  <c r="DE17"/>
  <c r="DD17"/>
  <c r="DC17"/>
  <c r="DB17"/>
  <c r="DA17"/>
  <c r="CZ17"/>
  <c r="CY17"/>
  <c r="CX17"/>
  <c r="CW17"/>
  <c r="CV17"/>
  <c r="CU17"/>
  <c r="CT17"/>
  <c r="CS17"/>
  <c r="CR17"/>
  <c r="CQ17"/>
  <c r="CP17"/>
  <c r="CO17"/>
  <c r="CN17"/>
  <c r="CM17"/>
  <c r="CL17"/>
  <c r="CK17"/>
  <c r="CJ17"/>
  <c r="CI17"/>
  <c r="CH17"/>
  <c r="CG17"/>
  <c r="CF17"/>
  <c r="CE17"/>
  <c r="CD17"/>
  <c r="CC17"/>
  <c r="CA17"/>
  <c r="BZ17"/>
  <c r="BY17"/>
  <c r="BX17"/>
  <c r="BW17"/>
  <c r="BV17"/>
  <c r="BU17"/>
  <c r="BT17"/>
  <c r="BS17"/>
  <c r="BR17"/>
  <c r="BQ17"/>
  <c r="BP17"/>
  <c r="BO17"/>
  <c r="BN17"/>
  <c r="BM17"/>
  <c r="BL17"/>
  <c r="BK17"/>
  <c r="BJ17"/>
  <c r="BI17"/>
  <c r="BH17"/>
  <c r="BF17"/>
  <c r="BE17"/>
  <c r="BD17"/>
  <c r="BC17"/>
  <c r="BB17"/>
  <c r="BA17"/>
  <c r="AZ17"/>
  <c r="AY17"/>
  <c r="AX17"/>
  <c r="AW17"/>
  <c r="AV17"/>
  <c r="AT17"/>
  <c r="AS17"/>
  <c r="AR17"/>
  <c r="AQ17"/>
  <c r="AP17"/>
  <c r="AO17"/>
  <c r="AN17"/>
  <c r="AM17"/>
  <c r="AL17"/>
  <c r="AK17"/>
  <c r="AI17"/>
  <c r="AH17"/>
  <c r="AG17"/>
  <c r="AF17"/>
  <c r="AE17"/>
  <c r="AD17"/>
  <c r="AC17"/>
  <c r="AB17"/>
  <c r="Z17"/>
  <c r="Y17"/>
  <c r="X17"/>
  <c r="W17"/>
  <c r="V17"/>
  <c r="U17"/>
  <c r="T17"/>
  <c r="S17"/>
  <c r="R17"/>
  <c r="Q17"/>
  <c r="O17"/>
  <c r="N17"/>
  <c r="M17"/>
  <c r="L17"/>
  <c r="K17"/>
  <c r="I17"/>
  <c r="H17"/>
  <c r="G17"/>
  <c r="F17"/>
  <c r="E17"/>
  <c r="D17"/>
  <c r="DH16"/>
  <c r="DG16"/>
  <c r="DF16"/>
  <c r="DE16"/>
  <c r="DD16"/>
  <c r="DC16"/>
  <c r="DB16"/>
  <c r="DA16"/>
  <c r="CZ16"/>
  <c r="CY16"/>
  <c r="CX16"/>
  <c r="CW16"/>
  <c r="CV16"/>
  <c r="CU16"/>
  <c r="CT16"/>
  <c r="CS16"/>
  <c r="CR16"/>
  <c r="CQ16"/>
  <c r="CP16"/>
  <c r="CO16"/>
  <c r="CN16"/>
  <c r="CM16"/>
  <c r="CL16"/>
  <c r="CK16"/>
  <c r="CJ16"/>
  <c r="CI16"/>
  <c r="CH16"/>
  <c r="CG16"/>
  <c r="CF16"/>
  <c r="CE16"/>
  <c r="CD16"/>
  <c r="CC16"/>
  <c r="CA16"/>
  <c r="BZ16"/>
  <c r="BY16"/>
  <c r="BX16"/>
  <c r="BW16"/>
  <c r="BV16"/>
  <c r="BU16"/>
  <c r="BT16"/>
  <c r="BS16"/>
  <c r="BR16"/>
  <c r="BQ16"/>
  <c r="BP16"/>
  <c r="BO16"/>
  <c r="BN16"/>
  <c r="BM16"/>
  <c r="BL16"/>
  <c r="BK16"/>
  <c r="BJ16"/>
  <c r="BI16"/>
  <c r="BH16"/>
  <c r="BF16"/>
  <c r="BE16"/>
  <c r="BD16"/>
  <c r="BC16"/>
  <c r="BB16"/>
  <c r="BA16"/>
  <c r="AZ16"/>
  <c r="AY16"/>
  <c r="AX16"/>
  <c r="AW16"/>
  <c r="AV16"/>
  <c r="AT16"/>
  <c r="AS16"/>
  <c r="AR16"/>
  <c r="AQ16"/>
  <c r="AP16"/>
  <c r="AO16"/>
  <c r="AN16"/>
  <c r="AM16"/>
  <c r="AL16"/>
  <c r="AK16"/>
  <c r="AI16"/>
  <c r="AH16"/>
  <c r="AG16"/>
  <c r="AF16"/>
  <c r="AE16"/>
  <c r="AD16"/>
  <c r="AC16"/>
  <c r="AB16"/>
  <c r="Z16"/>
  <c r="Y16"/>
  <c r="X16"/>
  <c r="W16"/>
  <c r="V16"/>
  <c r="U16"/>
  <c r="T16"/>
  <c r="S16"/>
  <c r="R16"/>
  <c r="Q16"/>
  <c r="O16"/>
  <c r="N16"/>
  <c r="M16"/>
  <c r="L16"/>
  <c r="K16"/>
  <c r="I16"/>
  <c r="H16"/>
  <c r="G16"/>
  <c r="F16"/>
  <c r="E16"/>
  <c r="D16"/>
  <c r="DH15"/>
  <c r="DG15"/>
  <c r="DF15"/>
  <c r="DE15"/>
  <c r="DD15"/>
  <c r="DC15"/>
  <c r="DB15"/>
  <c r="DA15"/>
  <c r="CZ15"/>
  <c r="CY15"/>
  <c r="CX15"/>
  <c r="CW15"/>
  <c r="CV15"/>
  <c r="CU15"/>
  <c r="CT15"/>
  <c r="CS15"/>
  <c r="CR15"/>
  <c r="CQ15"/>
  <c r="CP15"/>
  <c r="CO15"/>
  <c r="CN15"/>
  <c r="CM15"/>
  <c r="CL15"/>
  <c r="CK15"/>
  <c r="CJ15"/>
  <c r="CI15"/>
  <c r="CH15"/>
  <c r="CG15"/>
  <c r="CF15"/>
  <c r="CE15"/>
  <c r="CD15"/>
  <c r="CC15"/>
  <c r="CA15"/>
  <c r="BZ15"/>
  <c r="BY15"/>
  <c r="BX15"/>
  <c r="BW15"/>
  <c r="BV15"/>
  <c r="BU15"/>
  <c r="BT15"/>
  <c r="BS15"/>
  <c r="BR15"/>
  <c r="BQ15"/>
  <c r="BP15"/>
  <c r="BO15"/>
  <c r="BN15"/>
  <c r="BM15"/>
  <c r="BL15"/>
  <c r="BK15"/>
  <c r="BJ15"/>
  <c r="BI15"/>
  <c r="BH15"/>
  <c r="BF15"/>
  <c r="BE15"/>
  <c r="BD15"/>
  <c r="BC15"/>
  <c r="BB15"/>
  <c r="BA15"/>
  <c r="AZ15"/>
  <c r="AY15"/>
  <c r="AX15"/>
  <c r="AW15"/>
  <c r="AV15"/>
  <c r="AT15"/>
  <c r="AS15"/>
  <c r="AR15"/>
  <c r="AQ15"/>
  <c r="AP15"/>
  <c r="AO15"/>
  <c r="AN15"/>
  <c r="AM15"/>
  <c r="AL15"/>
  <c r="AK15"/>
  <c r="AI15"/>
  <c r="AH15"/>
  <c r="AG15"/>
  <c r="AF15"/>
  <c r="AE15"/>
  <c r="AD15"/>
  <c r="AC15"/>
  <c r="AB15"/>
  <c r="Z15"/>
  <c r="Y15"/>
  <c r="X15"/>
  <c r="W15"/>
  <c r="V15"/>
  <c r="U15"/>
  <c r="T15"/>
  <c r="S15"/>
  <c r="R15"/>
  <c r="Q15"/>
  <c r="O15"/>
  <c r="N15"/>
  <c r="M15"/>
  <c r="L15"/>
  <c r="K15"/>
  <c r="I15"/>
  <c r="H15"/>
  <c r="G15"/>
  <c r="F15"/>
  <c r="E15"/>
  <c r="D15"/>
  <c r="DH14"/>
  <c r="DG14"/>
  <c r="DF14"/>
  <c r="DE14"/>
  <c r="DD14"/>
  <c r="DC14"/>
  <c r="DB14"/>
  <c r="DA14"/>
  <c r="CZ14"/>
  <c r="CY14"/>
  <c r="CX14"/>
  <c r="CW14"/>
  <c r="CV14"/>
  <c r="CU14"/>
  <c r="CT14"/>
  <c r="CS14"/>
  <c r="CR14"/>
  <c r="CQ14"/>
  <c r="CP14"/>
  <c r="CO14"/>
  <c r="CN14"/>
  <c r="CM14"/>
  <c r="CL14"/>
  <c r="CK14"/>
  <c r="CJ14"/>
  <c r="CI14"/>
  <c r="CH14"/>
  <c r="CG14"/>
  <c r="CF14"/>
  <c r="CE14"/>
  <c r="CD14"/>
  <c r="CC14"/>
  <c r="CA14"/>
  <c r="BZ14"/>
  <c r="BY14"/>
  <c r="BX14"/>
  <c r="BW14"/>
  <c r="BV14"/>
  <c r="BU14"/>
  <c r="BT14"/>
  <c r="BS14"/>
  <c r="BR14"/>
  <c r="BQ14"/>
  <c r="BP14"/>
  <c r="BO14"/>
  <c r="BN14"/>
  <c r="BM14"/>
  <c r="BL14"/>
  <c r="BK14"/>
  <c r="BJ14"/>
  <c r="BI14"/>
  <c r="BH14"/>
  <c r="BF14"/>
  <c r="BE14"/>
  <c r="BD14"/>
  <c r="BC14"/>
  <c r="BB14"/>
  <c r="BA14"/>
  <c r="AZ14"/>
  <c r="AY14"/>
  <c r="AX14"/>
  <c r="AW14"/>
  <c r="AV14"/>
  <c r="AT14"/>
  <c r="AS14"/>
  <c r="AR14"/>
  <c r="AQ14"/>
  <c r="AP14"/>
  <c r="AO14"/>
  <c r="AN14"/>
  <c r="AM14"/>
  <c r="AL14"/>
  <c r="AK14"/>
  <c r="AI14"/>
  <c r="AH14"/>
  <c r="AG14"/>
  <c r="AF14"/>
  <c r="AE14"/>
  <c r="AD14"/>
  <c r="AC14"/>
  <c r="AB14"/>
  <c r="Z14"/>
  <c r="Y14"/>
  <c r="X14"/>
  <c r="W14"/>
  <c r="V14"/>
  <c r="U14"/>
  <c r="T14"/>
  <c r="S14"/>
  <c r="R14"/>
  <c r="Q14"/>
  <c r="O14"/>
  <c r="N14"/>
  <c r="M14"/>
  <c r="L14"/>
  <c r="K14"/>
  <c r="I14"/>
  <c r="H14"/>
  <c r="G14"/>
  <c r="F14"/>
  <c r="E14"/>
  <c r="D14"/>
  <c r="DH13"/>
  <c r="DG13"/>
  <c r="DF13"/>
  <c r="DE13"/>
  <c r="DD13"/>
  <c r="DC13"/>
  <c r="DB13"/>
  <c r="DA13"/>
  <c r="CZ13"/>
  <c r="CY13"/>
  <c r="CX13"/>
  <c r="CW13"/>
  <c r="CV13"/>
  <c r="CU13"/>
  <c r="CT13"/>
  <c r="CS13"/>
  <c r="CR13"/>
  <c r="CQ13"/>
  <c r="CP13"/>
  <c r="CO13"/>
  <c r="CN13"/>
  <c r="CM13"/>
  <c r="CL13"/>
  <c r="CK13"/>
  <c r="CJ13"/>
  <c r="CI13"/>
  <c r="CH13"/>
  <c r="CG13"/>
  <c r="CF13"/>
  <c r="CE13"/>
  <c r="CD13"/>
  <c r="CC13"/>
  <c r="CA13"/>
  <c r="BZ13"/>
  <c r="BY13"/>
  <c r="BX13"/>
  <c r="BW13"/>
  <c r="BV13"/>
  <c r="BU13"/>
  <c r="BT13"/>
  <c r="BS13"/>
  <c r="BR13"/>
  <c r="BQ13"/>
  <c r="BP13"/>
  <c r="BO13"/>
  <c r="BN13"/>
  <c r="BM13"/>
  <c r="BL13"/>
  <c r="BK13"/>
  <c r="BJ13"/>
  <c r="BI13"/>
  <c r="BH13"/>
  <c r="BF13"/>
  <c r="BE13"/>
  <c r="BD13"/>
  <c r="BC13"/>
  <c r="BB13"/>
  <c r="BA13"/>
  <c r="AZ13"/>
  <c r="AY13"/>
  <c r="AX13"/>
  <c r="AW13"/>
  <c r="AV13"/>
  <c r="AT13"/>
  <c r="AS13"/>
  <c r="AR13"/>
  <c r="AQ13"/>
  <c r="AP13"/>
  <c r="AO13"/>
  <c r="AN13"/>
  <c r="AM13"/>
  <c r="AL13"/>
  <c r="AK13"/>
  <c r="AI13"/>
  <c r="AH13"/>
  <c r="AG13"/>
  <c r="AF13"/>
  <c r="AE13"/>
  <c r="AD13"/>
  <c r="AC13"/>
  <c r="AB13"/>
  <c r="Z13"/>
  <c r="Y13"/>
  <c r="X13"/>
  <c r="W13"/>
  <c r="V13"/>
  <c r="U13"/>
  <c r="T13"/>
  <c r="S13"/>
  <c r="R13"/>
  <c r="Q13"/>
  <c r="O13"/>
  <c r="N13"/>
  <c r="M13"/>
  <c r="L13"/>
  <c r="K13"/>
  <c r="I13"/>
  <c r="H13"/>
  <c r="G13"/>
  <c r="F13"/>
  <c r="E13"/>
  <c r="D13"/>
  <c r="DH12"/>
  <c r="DG12"/>
  <c r="DF12"/>
  <c r="DE12"/>
  <c r="DC12"/>
  <c r="DB12"/>
  <c r="DA12"/>
  <c r="CZ12"/>
  <c r="CY12"/>
  <c r="CX12"/>
  <c r="CW12"/>
  <c r="CV12"/>
  <c r="CU12"/>
  <c r="CT12"/>
  <c r="CS12"/>
  <c r="CR12"/>
  <c r="CQ12"/>
  <c r="CP12"/>
  <c r="CO12"/>
  <c r="CN12"/>
  <c r="CM12"/>
  <c r="CL12"/>
  <c r="CK12"/>
  <c r="CJ12"/>
  <c r="CI12"/>
  <c r="CH12"/>
  <c r="CG12"/>
  <c r="CF12"/>
  <c r="CE12"/>
  <c r="CD12"/>
  <c r="CC12"/>
  <c r="CA12"/>
  <c r="BZ12"/>
  <c r="BY12"/>
  <c r="BX12"/>
  <c r="BW12"/>
  <c r="BV12"/>
  <c r="BU12"/>
  <c r="BT12"/>
  <c r="BS12"/>
  <c r="BR12"/>
  <c r="BQ12"/>
  <c r="BP12"/>
  <c r="BO12"/>
  <c r="BN12"/>
  <c r="BM12"/>
  <c r="BL12"/>
  <c r="BK12"/>
  <c r="BJ12"/>
  <c r="BI12"/>
  <c r="BH12"/>
  <c r="BF12"/>
  <c r="BE12"/>
  <c r="BD12"/>
  <c r="BC12"/>
  <c r="BB12"/>
  <c r="BA12"/>
  <c r="AZ12"/>
  <c r="AY12"/>
  <c r="AX12"/>
  <c r="AW12"/>
  <c r="AV12"/>
  <c r="AT12"/>
  <c r="AS12"/>
  <c r="AR12"/>
  <c r="AQ12"/>
  <c r="AP12"/>
  <c r="AO12"/>
  <c r="AN12"/>
  <c r="AM12"/>
  <c r="AL12"/>
  <c r="AK12"/>
  <c r="AI12"/>
  <c r="AH12"/>
  <c r="AG12"/>
  <c r="AF12"/>
  <c r="AE12"/>
  <c r="AD12"/>
  <c r="AC12"/>
  <c r="AB12"/>
  <c r="Z12"/>
  <c r="Y12"/>
  <c r="X12"/>
  <c r="W12"/>
  <c r="V12"/>
  <c r="U12"/>
  <c r="T12"/>
  <c r="S12"/>
  <c r="R12"/>
  <c r="Q12"/>
  <c r="O12"/>
  <c r="N12"/>
  <c r="M12"/>
  <c r="L12"/>
  <c r="K12"/>
  <c r="I12"/>
  <c r="H12"/>
  <c r="G12"/>
  <c r="F12"/>
  <c r="E12"/>
  <c r="D12"/>
  <c r="DH11"/>
  <c r="DG11"/>
  <c r="DF11"/>
  <c r="DE11"/>
  <c r="DD11"/>
  <c r="DC11"/>
  <c r="DB11"/>
  <c r="DA11"/>
  <c r="CZ11"/>
  <c r="CY11"/>
  <c r="CX11"/>
  <c r="CW11"/>
  <c r="CV11"/>
  <c r="CU11"/>
  <c r="CT11"/>
  <c r="CS11"/>
  <c r="CR11"/>
  <c r="CQ11"/>
  <c r="CP11"/>
  <c r="CO11"/>
  <c r="CN11"/>
  <c r="CM11"/>
  <c r="CL11"/>
  <c r="CK11"/>
  <c r="CJ11"/>
  <c r="CI11"/>
  <c r="CH11"/>
  <c r="CG11"/>
  <c r="CF11"/>
  <c r="CE11"/>
  <c r="CD11"/>
  <c r="CC11"/>
  <c r="CA11"/>
  <c r="BZ11"/>
  <c r="BY11"/>
  <c r="BX11"/>
  <c r="BW11"/>
  <c r="BV11"/>
  <c r="BU11"/>
  <c r="BT11"/>
  <c r="BS11"/>
  <c r="BR11"/>
  <c r="BQ11"/>
  <c r="BP11"/>
  <c r="BO11"/>
  <c r="BN11"/>
  <c r="BM11"/>
  <c r="BL11"/>
  <c r="BK11"/>
  <c r="BJ11"/>
  <c r="BI11"/>
  <c r="BH11"/>
  <c r="BF11"/>
  <c r="BE11"/>
  <c r="BD11"/>
  <c r="BC11"/>
  <c r="BB11"/>
  <c r="BA11"/>
  <c r="AZ11"/>
  <c r="AY11"/>
  <c r="AX11"/>
  <c r="AW11"/>
  <c r="AV11"/>
  <c r="AT11"/>
  <c r="AS11"/>
  <c r="AR11"/>
  <c r="AQ11"/>
  <c r="AP11"/>
  <c r="AO11"/>
  <c r="AN11"/>
  <c r="AM11"/>
  <c r="AL11"/>
  <c r="AK11"/>
  <c r="AI11"/>
  <c r="AH11"/>
  <c r="AG11"/>
  <c r="AF11"/>
  <c r="AE11"/>
  <c r="AD11"/>
  <c r="AC11"/>
  <c r="AB11"/>
  <c r="Z11"/>
  <c r="Y11"/>
  <c r="X11"/>
  <c r="W11"/>
  <c r="V11"/>
  <c r="U11"/>
  <c r="T11"/>
  <c r="S11"/>
  <c r="R11"/>
  <c r="Q11"/>
  <c r="O11"/>
  <c r="N11"/>
  <c r="M11"/>
  <c r="L11"/>
  <c r="K11"/>
  <c r="I11"/>
  <c r="H11"/>
  <c r="G11"/>
  <c r="F11"/>
  <c r="E11"/>
  <c r="D11"/>
  <c r="DH10"/>
  <c r="DG10"/>
  <c r="DF10"/>
  <c r="DE10"/>
  <c r="DD10"/>
  <c r="DC10"/>
  <c r="DB10"/>
  <c r="DA10"/>
  <c r="CZ10"/>
  <c r="CY10"/>
  <c r="CX10"/>
  <c r="CW10"/>
  <c r="CV10"/>
  <c r="CU10"/>
  <c r="CT10"/>
  <c r="CS10"/>
  <c r="CR10"/>
  <c r="CQ10"/>
  <c r="CP10"/>
  <c r="CO10"/>
  <c r="CN10"/>
  <c r="CM10"/>
  <c r="CL10"/>
  <c r="CK10"/>
  <c r="CJ10"/>
  <c r="CI10"/>
  <c r="CH10"/>
  <c r="CG10"/>
  <c r="CF10"/>
  <c r="CE10"/>
  <c r="CD10"/>
  <c r="CC10"/>
  <c r="CA10"/>
  <c r="BZ10"/>
  <c r="BY10"/>
  <c r="BX10"/>
  <c r="BW10"/>
  <c r="BV10"/>
  <c r="BU10"/>
  <c r="BT10"/>
  <c r="BS10"/>
  <c r="BR10"/>
  <c r="BQ10"/>
  <c r="BP10"/>
  <c r="BO10"/>
  <c r="BN10"/>
  <c r="BM10"/>
  <c r="BL10"/>
  <c r="BK10"/>
  <c r="BJ10"/>
  <c r="BI10"/>
  <c r="BH10"/>
  <c r="BF10"/>
  <c r="BE10"/>
  <c r="BD10"/>
  <c r="BC10"/>
  <c r="BB10"/>
  <c r="BA10"/>
  <c r="AZ10"/>
  <c r="AY10"/>
  <c r="AX10"/>
  <c r="AW10"/>
  <c r="AV10"/>
  <c r="AT10"/>
  <c r="AS10"/>
  <c r="AR10"/>
  <c r="AQ10"/>
  <c r="AP10"/>
  <c r="AO10"/>
  <c r="AN10"/>
  <c r="AM10"/>
  <c r="AL10"/>
  <c r="AK10"/>
  <c r="AI10"/>
  <c r="AH10"/>
  <c r="AG10"/>
  <c r="AF10"/>
  <c r="AE10"/>
  <c r="AD10"/>
  <c r="AC10"/>
  <c r="AB10"/>
  <c r="Z10"/>
  <c r="Y10"/>
  <c r="X10"/>
  <c r="W10"/>
  <c r="V10"/>
  <c r="U10"/>
  <c r="T10"/>
  <c r="S10"/>
  <c r="R10"/>
  <c r="Q10"/>
  <c r="O10"/>
  <c r="N10"/>
  <c r="M10"/>
  <c r="L10"/>
  <c r="K10"/>
  <c r="I10"/>
  <c r="H10"/>
  <c r="G10"/>
  <c r="F10"/>
  <c r="E10"/>
  <c r="D10"/>
  <c r="DH9"/>
  <c r="DG9"/>
  <c r="DF9"/>
  <c r="DE9"/>
  <c r="DD9"/>
  <c r="DC9"/>
  <c r="DB9"/>
  <c r="DA9"/>
  <c r="CZ9"/>
  <c r="CY9"/>
  <c r="CX9"/>
  <c r="CW9"/>
  <c r="CV9"/>
  <c r="CU9"/>
  <c r="CT9"/>
  <c r="CS9"/>
  <c r="CR9"/>
  <c r="CQ9"/>
  <c r="CP9"/>
  <c r="CO9"/>
  <c r="CN9"/>
  <c r="CM9"/>
  <c r="CL9"/>
  <c r="CK9"/>
  <c r="CJ9"/>
  <c r="CI9"/>
  <c r="CH9"/>
  <c r="CG9"/>
  <c r="CF9"/>
  <c r="CE9"/>
  <c r="CD9"/>
  <c r="CC9"/>
  <c r="CA9"/>
  <c r="BZ9"/>
  <c r="BY9"/>
  <c r="BX9"/>
  <c r="BW9"/>
  <c r="BV9"/>
  <c r="BU9"/>
  <c r="BT9"/>
  <c r="BS9"/>
  <c r="BR9"/>
  <c r="BQ9"/>
  <c r="BP9"/>
  <c r="BO9"/>
  <c r="BN9"/>
  <c r="BM9"/>
  <c r="BL9"/>
  <c r="BK9"/>
  <c r="BJ9"/>
  <c r="BI9"/>
  <c r="BH9"/>
  <c r="BF9"/>
  <c r="BE9"/>
  <c r="BD9"/>
  <c r="BC9"/>
  <c r="BB9"/>
  <c r="BA9"/>
  <c r="AZ9"/>
  <c r="AY9"/>
  <c r="AX9"/>
  <c r="AW9"/>
  <c r="AV9"/>
  <c r="AT9"/>
  <c r="AS9"/>
  <c r="AR9"/>
  <c r="AQ9"/>
  <c r="AP9"/>
  <c r="AO9"/>
  <c r="AN9"/>
  <c r="AM9"/>
  <c r="AL9"/>
  <c r="AK9"/>
  <c r="AI9"/>
  <c r="AH9"/>
  <c r="AG9"/>
  <c r="AF9"/>
  <c r="AE9"/>
  <c r="AD9"/>
  <c r="AC9"/>
  <c r="AB9"/>
  <c r="Z9"/>
  <c r="Y9"/>
  <c r="X9"/>
  <c r="W9"/>
  <c r="V9"/>
  <c r="U9"/>
  <c r="T9"/>
  <c r="S9"/>
  <c r="R9"/>
  <c r="Q9"/>
  <c r="O9"/>
  <c r="N9"/>
  <c r="M9"/>
  <c r="L9"/>
  <c r="K9"/>
  <c r="I9"/>
  <c r="H9"/>
  <c r="G9"/>
  <c r="F9"/>
  <c r="E9"/>
  <c r="D9"/>
  <c r="DH8"/>
  <c r="DG8"/>
  <c r="DF8"/>
  <c r="DE8"/>
  <c r="DD8"/>
  <c r="DC8"/>
  <c r="DB8"/>
  <c r="DA8"/>
  <c r="CZ8"/>
  <c r="CY8"/>
  <c r="CX8"/>
  <c r="CW8"/>
  <c r="CV8"/>
  <c r="CU8"/>
  <c r="CT8"/>
  <c r="CS8"/>
  <c r="CR8"/>
  <c r="CQ8"/>
  <c r="CP8"/>
  <c r="CO8"/>
  <c r="CN8"/>
  <c r="CM8"/>
  <c r="CL8"/>
  <c r="CK8"/>
  <c r="CJ8"/>
  <c r="CI8"/>
  <c r="CH8"/>
  <c r="CG8"/>
  <c r="CF8"/>
  <c r="CE8"/>
  <c r="CD8"/>
  <c r="CC8"/>
  <c r="CA8"/>
  <c r="BZ8"/>
  <c r="BY8"/>
  <c r="BX8"/>
  <c r="BW8"/>
  <c r="BV8"/>
  <c r="BU8"/>
  <c r="BT8"/>
  <c r="BS8"/>
  <c r="BR8"/>
  <c r="BQ8"/>
  <c r="BP8"/>
  <c r="BO8"/>
  <c r="BN8"/>
  <c r="BM8"/>
  <c r="BL8"/>
  <c r="BK8"/>
  <c r="BJ8"/>
  <c r="BI8"/>
  <c r="BH8"/>
  <c r="BF8"/>
  <c r="BE8"/>
  <c r="BD8"/>
  <c r="BC8"/>
  <c r="BB8"/>
  <c r="BA8"/>
  <c r="AZ8"/>
  <c r="AY8"/>
  <c r="AX8"/>
  <c r="AW8"/>
  <c r="AV8"/>
  <c r="AT8"/>
  <c r="AS8"/>
  <c r="AR8"/>
  <c r="AQ8"/>
  <c r="AP8"/>
  <c r="AO8"/>
  <c r="AN8"/>
  <c r="AM8"/>
  <c r="AL8"/>
  <c r="AK8"/>
  <c r="AI8"/>
  <c r="AH8"/>
  <c r="AG8"/>
  <c r="AF8"/>
  <c r="AE8"/>
  <c r="AD8"/>
  <c r="AC8"/>
  <c r="AB8"/>
  <c r="Z8"/>
  <c r="Y8"/>
  <c r="X8"/>
  <c r="W8"/>
  <c r="V8"/>
  <c r="U8"/>
  <c r="T8"/>
  <c r="S8"/>
  <c r="R8"/>
  <c r="Q8"/>
  <c r="O8"/>
  <c r="N8"/>
  <c r="M8"/>
  <c r="L8"/>
  <c r="K8"/>
  <c r="I8"/>
  <c r="H8"/>
  <c r="G8"/>
  <c r="F8"/>
  <c r="E8"/>
  <c r="D8"/>
  <c r="DH7"/>
  <c r="DG7"/>
  <c r="DF7"/>
  <c r="DE7"/>
  <c r="DD7"/>
  <c r="DC7"/>
  <c r="DB7"/>
  <c r="DA7"/>
  <c r="CZ7"/>
  <c r="CY7"/>
  <c r="CX7"/>
  <c r="CW7"/>
  <c r="CV7"/>
  <c r="CU7"/>
  <c r="CT7"/>
  <c r="CS7"/>
  <c r="CR7"/>
  <c r="CQ7"/>
  <c r="CP7"/>
  <c r="CO7"/>
  <c r="CN7"/>
  <c r="CM7"/>
  <c r="CL7"/>
  <c r="CK7"/>
  <c r="CJ7"/>
  <c r="CI7"/>
  <c r="CH7"/>
  <c r="CG7"/>
  <c r="CF7"/>
  <c r="CE7"/>
  <c r="CD7"/>
  <c r="CC7"/>
  <c r="CA7"/>
  <c r="BZ7"/>
  <c r="BY7"/>
  <c r="BX7"/>
  <c r="BW7"/>
  <c r="BV7"/>
  <c r="BU7"/>
  <c r="BT7"/>
  <c r="BS7"/>
  <c r="BR7"/>
  <c r="BQ7"/>
  <c r="BP7"/>
  <c r="BO7"/>
  <c r="BN7"/>
  <c r="BM7"/>
  <c r="BL7"/>
  <c r="BK7"/>
  <c r="BJ7"/>
  <c r="BI7"/>
  <c r="BH7"/>
  <c r="BF7"/>
  <c r="BE7"/>
  <c r="BD7"/>
  <c r="BC7"/>
  <c r="BB7"/>
  <c r="BA7"/>
  <c r="AZ7"/>
  <c r="AY7"/>
  <c r="AX7"/>
  <c r="AW7"/>
  <c r="AV7"/>
  <c r="AT7"/>
  <c r="AS7"/>
  <c r="AR7"/>
  <c r="AQ7"/>
  <c r="AP7"/>
  <c r="AO7"/>
  <c r="AN7"/>
  <c r="AM7"/>
  <c r="AL7"/>
  <c r="AK7"/>
  <c r="AI7"/>
  <c r="AH7"/>
  <c r="AG7"/>
  <c r="AF7"/>
  <c r="AE7"/>
  <c r="AD7"/>
  <c r="AC7"/>
  <c r="AB7"/>
  <c r="Z7"/>
  <c r="Y7"/>
  <c r="X7"/>
  <c r="W7"/>
  <c r="V7"/>
  <c r="U7"/>
  <c r="T7"/>
  <c r="S7"/>
  <c r="R7"/>
  <c r="Q7"/>
  <c r="O7"/>
  <c r="N7"/>
  <c r="M7"/>
  <c r="L7"/>
  <c r="K7"/>
  <c r="I7"/>
  <c r="H7"/>
  <c r="G7"/>
  <c r="F7"/>
  <c r="E7"/>
  <c r="D7"/>
  <c r="C7"/>
  <c r="DH6"/>
  <c r="DG6"/>
  <c r="DF6"/>
  <c r="DE6"/>
  <c r="DD6"/>
  <c r="DC6"/>
  <c r="DB6"/>
  <c r="DA6"/>
  <c r="CZ6"/>
  <c r="CY6"/>
  <c r="CX6"/>
  <c r="CW6"/>
  <c r="CV6"/>
  <c r="CU6"/>
  <c r="CT6"/>
  <c r="CS6"/>
  <c r="CR6"/>
  <c r="CQ6"/>
  <c r="CP6"/>
  <c r="CO6"/>
  <c r="CN6"/>
  <c r="CM6"/>
  <c r="CL6"/>
  <c r="CK6"/>
  <c r="CJ6"/>
  <c r="CI6"/>
  <c r="CH6"/>
  <c r="CG6"/>
  <c r="CF6"/>
  <c r="CE6"/>
  <c r="CD6"/>
  <c r="CC6"/>
  <c r="CA6"/>
  <c r="BZ6"/>
  <c r="BY6"/>
  <c r="BX6"/>
  <c r="BW6"/>
  <c r="BV6"/>
  <c r="BU6"/>
  <c r="BT6"/>
  <c r="BS6"/>
  <c r="BR6"/>
  <c r="BQ6"/>
  <c r="BP6"/>
  <c r="BO6"/>
  <c r="BN6"/>
  <c r="BM6"/>
  <c r="BL6"/>
  <c r="BK6"/>
  <c r="BJ6"/>
  <c r="BI6"/>
  <c r="BH6"/>
  <c r="BF6"/>
  <c r="BE6"/>
  <c r="BD6"/>
  <c r="BC6"/>
  <c r="BB6"/>
  <c r="BA6"/>
  <c r="AZ6"/>
  <c r="AY6"/>
  <c r="AX6"/>
  <c r="AW6"/>
  <c r="AV6"/>
  <c r="AT6"/>
  <c r="AS6"/>
  <c r="AR6"/>
  <c r="AQ6"/>
  <c r="AP6"/>
  <c r="AO6"/>
  <c r="AN6"/>
  <c r="AM6"/>
  <c r="AL6"/>
  <c r="AK6"/>
  <c r="AI6"/>
  <c r="AH6"/>
  <c r="AG6"/>
  <c r="AF6"/>
  <c r="AE6"/>
  <c r="AD6"/>
  <c r="AC6"/>
  <c r="AB6"/>
  <c r="Z6"/>
  <c r="Y6"/>
  <c r="X6"/>
  <c r="W6"/>
  <c r="V6"/>
  <c r="U6"/>
  <c r="T6"/>
  <c r="S6"/>
  <c r="R6"/>
  <c r="Q6"/>
  <c r="O6"/>
  <c r="N6"/>
  <c r="M6"/>
  <c r="L6"/>
  <c r="K6"/>
  <c r="I6"/>
  <c r="H6"/>
  <c r="G6"/>
  <c r="F6"/>
  <c r="E6"/>
  <c r="D6"/>
  <c r="C6"/>
  <c r="DH5"/>
  <c r="DG5"/>
  <c r="DF5"/>
  <c r="DE5"/>
  <c r="DD5"/>
  <c r="DC5"/>
  <c r="DB5"/>
  <c r="DA5"/>
  <c r="CZ5"/>
  <c r="CY5"/>
  <c r="CX5"/>
  <c r="CW5"/>
  <c r="CV5"/>
  <c r="CU5"/>
  <c r="CT5"/>
  <c r="CS5"/>
  <c r="CR5"/>
  <c r="CQ5"/>
  <c r="CP5"/>
  <c r="CO5"/>
  <c r="CN5"/>
  <c r="CM5"/>
  <c r="CL5"/>
  <c r="CK5"/>
  <c r="CJ5"/>
  <c r="CI5"/>
  <c r="CH5"/>
  <c r="CG5"/>
  <c r="CF5"/>
  <c r="CE5"/>
  <c r="CD5"/>
  <c r="CC5"/>
  <c r="CA5"/>
  <c r="BZ5"/>
  <c r="BY5"/>
  <c r="BX5"/>
  <c r="BW5"/>
  <c r="BV5"/>
  <c r="BU5"/>
  <c r="BT5"/>
  <c r="BS5"/>
  <c r="BR5"/>
  <c r="BQ5"/>
  <c r="BP5"/>
  <c r="BO5"/>
  <c r="BN5"/>
  <c r="BM5"/>
  <c r="BL5"/>
  <c r="BK5"/>
  <c r="BJ5"/>
  <c r="BI5"/>
  <c r="BH5"/>
  <c r="BF5"/>
  <c r="BE5"/>
  <c r="BD5"/>
  <c r="BC5"/>
  <c r="BB5"/>
  <c r="BA5"/>
  <c r="AZ5"/>
  <c r="AY5"/>
  <c r="AX5"/>
  <c r="AW5"/>
  <c r="AV5"/>
  <c r="AT5"/>
  <c r="AS5"/>
  <c r="AR5"/>
  <c r="AQ5"/>
  <c r="AP5"/>
  <c r="AO5"/>
  <c r="AN5"/>
  <c r="AM5"/>
  <c r="AL5"/>
  <c r="AK5"/>
  <c r="AI5"/>
  <c r="AH5"/>
  <c r="AG5"/>
  <c r="AF5"/>
  <c r="AE5"/>
  <c r="AD5"/>
  <c r="AC5"/>
  <c r="AB5"/>
  <c r="Z5"/>
  <c r="Y5"/>
  <c r="X5"/>
  <c r="W5"/>
  <c r="V5"/>
  <c r="U5"/>
  <c r="T5"/>
  <c r="S5"/>
  <c r="R5"/>
  <c r="Q5"/>
  <c r="O5"/>
  <c r="N5"/>
  <c r="M5"/>
  <c r="L5"/>
  <c r="K5"/>
  <c r="I5"/>
  <c r="H5"/>
  <c r="G5"/>
  <c r="F5"/>
  <c r="E5"/>
  <c r="D5"/>
  <c r="C5"/>
  <c r="DH4"/>
  <c r="DG4"/>
  <c r="DF4"/>
  <c r="DE4"/>
  <c r="DD4"/>
  <c r="DC4"/>
  <c r="DB4"/>
  <c r="DA4"/>
  <c r="CZ4"/>
  <c r="CY4"/>
  <c r="CX4"/>
  <c r="CW4"/>
  <c r="CV4"/>
  <c r="CU4"/>
  <c r="CT4"/>
  <c r="CS4"/>
  <c r="CR4"/>
  <c r="CQ4"/>
  <c r="CP4"/>
  <c r="CO4"/>
  <c r="CN4"/>
  <c r="CM4"/>
  <c r="CL4"/>
  <c r="CK4"/>
  <c r="CJ4"/>
  <c r="CI4"/>
  <c r="CH4"/>
  <c r="CG4"/>
  <c r="CF4"/>
  <c r="CE4"/>
  <c r="CD4"/>
  <c r="CC4"/>
  <c r="CA4"/>
  <c r="BZ4"/>
  <c r="BY4"/>
  <c r="BX4"/>
  <c r="BW4"/>
  <c r="BV4"/>
  <c r="BU4"/>
  <c r="BT4"/>
  <c r="BS4"/>
  <c r="BR4"/>
  <c r="BQ4"/>
  <c r="BP4"/>
  <c r="BO4"/>
  <c r="BN4"/>
  <c r="BM4"/>
  <c r="BL4"/>
  <c r="BK4"/>
  <c r="BJ4"/>
  <c r="BI4"/>
  <c r="BH4"/>
  <c r="BF4"/>
  <c r="BE4"/>
  <c r="BD4"/>
  <c r="BC4"/>
  <c r="BB4"/>
  <c r="BA4"/>
  <c r="AZ4"/>
  <c r="AY4"/>
  <c r="AX4"/>
  <c r="AW4"/>
  <c r="AV4"/>
  <c r="AT4"/>
  <c r="AS4"/>
  <c r="AR4"/>
  <c r="AQ4"/>
  <c r="AP4"/>
  <c r="AO4"/>
  <c r="AN4"/>
  <c r="AM4"/>
  <c r="AL4"/>
  <c r="AK4"/>
  <c r="AI4"/>
  <c r="AH4"/>
  <c r="AG4"/>
  <c r="AF4"/>
  <c r="AE4"/>
  <c r="AD4"/>
  <c r="AC4"/>
  <c r="AB4"/>
  <c r="Z4"/>
  <c r="Y4"/>
  <c r="X4"/>
  <c r="W4"/>
  <c r="V4"/>
  <c r="U4"/>
  <c r="T4"/>
  <c r="S4"/>
  <c r="R4"/>
  <c r="Q4"/>
  <c r="O4"/>
  <c r="N4"/>
  <c r="M4"/>
  <c r="L4"/>
  <c r="K4"/>
  <c r="I4"/>
  <c r="H4"/>
  <c r="G4"/>
  <c r="F4"/>
  <c r="E4"/>
  <c r="D4"/>
  <c r="C4"/>
  <c r="B4"/>
  <c r="A4"/>
  <c r="C2"/>
  <c r="B2"/>
  <c r="A2"/>
  <c r="A15" i="36"/>
  <c r="A13"/>
  <c r="F11"/>
  <c r="CB5" i="37"/>
  <c r="CB6"/>
  <c r="CB7"/>
  <c r="CB8"/>
  <c r="CB9"/>
  <c r="CB10"/>
  <c r="CB11"/>
  <c r="CB12"/>
  <c r="CB13"/>
  <c r="CB14"/>
  <c r="CB15"/>
  <c r="CB16"/>
  <c r="CB17"/>
  <c r="CB18"/>
  <c r="CB19"/>
  <c r="CB20"/>
  <c r="CB21"/>
  <c r="CB22"/>
  <c r="CB23"/>
  <c r="CB24"/>
  <c r="CB25"/>
  <c r="CB26"/>
  <c r="E11" i="3"/>
  <c r="CB4" i="37"/>
  <c r="BG5"/>
  <c r="BG6"/>
  <c r="BG7"/>
  <c r="BG8"/>
  <c r="BG9"/>
  <c r="BG10"/>
  <c r="BG11"/>
  <c r="BG12"/>
  <c r="BG13"/>
  <c r="BG14"/>
  <c r="BG15"/>
  <c r="BG16"/>
  <c r="BG17"/>
  <c r="BG18"/>
  <c r="BG19"/>
  <c r="BG20"/>
  <c r="BG21"/>
  <c r="BG22"/>
  <c r="BG23"/>
  <c r="BG24"/>
  <c r="BG25"/>
  <c r="BG26"/>
  <c r="AU5"/>
  <c r="AU6"/>
  <c r="AU7"/>
  <c r="AU8"/>
  <c r="AU9"/>
  <c r="AU10"/>
  <c r="AU11"/>
  <c r="AU12"/>
  <c r="AU13"/>
  <c r="AU14"/>
  <c r="AU15"/>
  <c r="AU16"/>
  <c r="AU17"/>
  <c r="AU18"/>
  <c r="AU19"/>
  <c r="AU20"/>
  <c r="AU21"/>
  <c r="AU22"/>
  <c r="AU23"/>
  <c r="AU24"/>
  <c r="AU25"/>
  <c r="AU26"/>
  <c r="BG4"/>
  <c r="E10" i="3" s="1"/>
  <c r="P4" i="37"/>
  <c r="W4" i="33"/>
  <c r="AJ4" i="37"/>
  <c r="AJ5"/>
  <c r="AJ6"/>
  <c r="AJ7"/>
  <c r="AJ8"/>
  <c r="AJ9"/>
  <c r="AJ10"/>
  <c r="AJ11"/>
  <c r="AJ12"/>
  <c r="AJ13"/>
  <c r="AJ14"/>
  <c r="AJ15"/>
  <c r="AJ16"/>
  <c r="AJ17"/>
  <c r="AJ18"/>
  <c r="AJ19"/>
  <c r="AJ20"/>
  <c r="AJ21"/>
  <c r="AJ22"/>
  <c r="AJ23"/>
  <c r="AJ24"/>
  <c r="AJ25"/>
  <c r="AJ26"/>
  <c r="E8" i="3"/>
  <c r="AJ39" i="37"/>
  <c r="AJ40"/>
  <c r="AJ41"/>
  <c r="AJ42"/>
  <c r="AJ43"/>
  <c r="AJ44"/>
  <c r="AJ45"/>
  <c r="AJ46"/>
  <c r="AA5"/>
  <c r="AA6"/>
  <c r="AA7"/>
  <c r="AA8"/>
  <c r="AA9"/>
  <c r="AA10"/>
  <c r="AA11"/>
  <c r="AA12"/>
  <c r="AA13"/>
  <c r="AA14"/>
  <c r="AA15"/>
  <c r="AA16"/>
  <c r="AA17"/>
  <c r="AA18"/>
  <c r="AA19"/>
  <c r="AA20"/>
  <c r="AA21"/>
  <c r="AA22"/>
  <c r="AA23"/>
  <c r="AA24"/>
  <c r="AA25"/>
  <c r="AA26"/>
  <c r="AA39"/>
  <c r="AA40"/>
  <c r="AA41"/>
  <c r="AA42"/>
  <c r="AA43"/>
  <c r="AA44"/>
  <c r="AA45"/>
  <c r="AA46"/>
  <c r="P5"/>
  <c r="P6"/>
  <c r="P7"/>
  <c r="P8"/>
  <c r="P9"/>
  <c r="P10"/>
  <c r="P11"/>
  <c r="P12"/>
  <c r="P13"/>
  <c r="P14"/>
  <c r="P15"/>
  <c r="P16"/>
  <c r="P17"/>
  <c r="P18"/>
  <c r="P19"/>
  <c r="P20"/>
  <c r="P21"/>
  <c r="P22"/>
  <c r="P23"/>
  <c r="P24"/>
  <c r="P25"/>
  <c r="P26"/>
  <c r="E6" i="3"/>
  <c r="BW53" i="37" l="1"/>
  <c r="BW51"/>
  <c r="BW52"/>
  <c r="BY53"/>
  <c r="BY51"/>
  <c r="BY52"/>
  <c r="BV52"/>
  <c r="BV53"/>
  <c r="BV51"/>
  <c r="AW52"/>
  <c r="AW53"/>
  <c r="AW51"/>
  <c r="BA52"/>
  <c r="BA53"/>
  <c r="BA51"/>
  <c r="BC52"/>
  <c r="BC53"/>
  <c r="BC51"/>
  <c r="BE52"/>
  <c r="BE53"/>
  <c r="BE51"/>
  <c r="BT52"/>
  <c r="BT53"/>
  <c r="BT51"/>
  <c r="AH52"/>
  <c r="AH53"/>
  <c r="AH51"/>
  <c r="AV53"/>
  <c r="AV51"/>
  <c r="AV52"/>
  <c r="AX53"/>
  <c r="AX51"/>
  <c r="AX52"/>
  <c r="AZ53"/>
  <c r="AZ51"/>
  <c r="AZ52"/>
  <c r="BB53"/>
  <c r="BB51"/>
  <c r="BB52"/>
  <c r="BD53"/>
  <c r="BD51"/>
  <c r="BD52"/>
  <c r="BF53"/>
  <c r="BF51"/>
  <c r="BF52"/>
  <c r="BS53"/>
  <c r="BS51"/>
  <c r="BS52"/>
  <c r="BU53"/>
  <c r="BU51"/>
  <c r="BU52"/>
  <c r="AD53"/>
  <c r="AD52"/>
  <c r="AD51"/>
  <c r="DB53"/>
  <c r="DB52"/>
  <c r="DB51"/>
  <c r="DA53"/>
  <c r="DA52"/>
  <c r="DA51"/>
  <c r="DC51"/>
  <c r="DC53"/>
  <c r="DC52"/>
  <c r="AK52"/>
  <c r="AK53"/>
  <c r="AK51"/>
  <c r="AM52"/>
  <c r="AM53"/>
  <c r="AM51"/>
  <c r="AO52"/>
  <c r="AO53"/>
  <c r="AO51"/>
  <c r="AQ52"/>
  <c r="AQ53"/>
  <c r="AQ51"/>
  <c r="AS52"/>
  <c r="AS53"/>
  <c r="AS51"/>
  <c r="AL53"/>
  <c r="AL51"/>
  <c r="AL52"/>
  <c r="AL56" s="1"/>
  <c r="AN53"/>
  <c r="AN51"/>
  <c r="AN52"/>
  <c r="AP53"/>
  <c r="AP51"/>
  <c r="AP52"/>
  <c r="AR53"/>
  <c r="AR51"/>
  <c r="AR52"/>
  <c r="AT53"/>
  <c r="AT51"/>
  <c r="AT52"/>
  <c r="AT56" s="1"/>
  <c r="AF53"/>
  <c r="AF51"/>
  <c r="AF52"/>
  <c r="AG52"/>
  <c r="AG53"/>
  <c r="AG51"/>
  <c r="AE53"/>
  <c r="AE51"/>
  <c r="AE52"/>
  <c r="BG53"/>
  <c r="BG51"/>
  <c r="BG52"/>
  <c r="DG53"/>
  <c r="DG52"/>
  <c r="DG56" s="1"/>
  <c r="DG51"/>
  <c r="DF53"/>
  <c r="DF51"/>
  <c r="DF52"/>
  <c r="DE53"/>
  <c r="DE52"/>
  <c r="DE51"/>
  <c r="CX52"/>
  <c r="CX51"/>
  <c r="CX53"/>
  <c r="CZ53"/>
  <c r="CZ52"/>
  <c r="CZ51"/>
  <c r="CW52"/>
  <c r="CW53"/>
  <c r="CW51"/>
  <c r="CU53"/>
  <c r="CU51"/>
  <c r="CU52"/>
  <c r="CR51"/>
  <c r="CR53"/>
  <c r="CR52"/>
  <c r="CT52"/>
  <c r="CT53"/>
  <c r="CT51"/>
  <c r="AC53"/>
  <c r="AC52"/>
  <c r="AC51"/>
  <c r="CS53"/>
  <c r="CS52"/>
  <c r="CS51"/>
  <c r="CL53"/>
  <c r="CL51"/>
  <c r="CL52"/>
  <c r="CN53"/>
  <c r="CN51"/>
  <c r="CN52"/>
  <c r="CM52"/>
  <c r="CM53"/>
  <c r="CM51"/>
  <c r="CO52"/>
  <c r="CO53"/>
  <c r="CO51"/>
  <c r="CQ52"/>
  <c r="CQ53"/>
  <c r="CQ51"/>
  <c r="CH53"/>
  <c r="CH52"/>
  <c r="CH51"/>
  <c r="CI53"/>
  <c r="CI52"/>
  <c r="CI51"/>
  <c r="CK53"/>
  <c r="CK52"/>
  <c r="CK51"/>
  <c r="BI53"/>
  <c r="BI51"/>
  <c r="BI52"/>
  <c r="BK53"/>
  <c r="BK51"/>
  <c r="BK52"/>
  <c r="BM53"/>
  <c r="BM51"/>
  <c r="BM52"/>
  <c r="BO53"/>
  <c r="BO51"/>
  <c r="BO52"/>
  <c r="BQ53"/>
  <c r="BQ51"/>
  <c r="BQ52"/>
  <c r="BJ52"/>
  <c r="BJ53"/>
  <c r="BJ51"/>
  <c r="BL52"/>
  <c r="BL53"/>
  <c r="BL51"/>
  <c r="BN52"/>
  <c r="BN53"/>
  <c r="BN51"/>
  <c r="BP52"/>
  <c r="BP53"/>
  <c r="BP51"/>
  <c r="Y52"/>
  <c r="Y51"/>
  <c r="Y53"/>
  <c r="CG52"/>
  <c r="CG51"/>
  <c r="CG53"/>
  <c r="AJ53"/>
  <c r="AJ52"/>
  <c r="AJ51"/>
  <c r="AB53"/>
  <c r="AB52"/>
  <c r="AB51"/>
  <c r="AI53"/>
  <c r="AI52"/>
  <c r="AI51"/>
  <c r="P52"/>
  <c r="P53"/>
  <c r="P57" s="1"/>
  <c r="P51"/>
  <c r="CB53"/>
  <c r="CB52"/>
  <c r="CB51"/>
  <c r="CB55" s="1"/>
  <c r="CA53"/>
  <c r="CA57" s="1"/>
  <c r="CA52"/>
  <c r="CA51"/>
  <c r="CF53"/>
  <c r="CF52"/>
  <c r="CF51"/>
  <c r="BH53"/>
  <c r="BH52"/>
  <c r="BH51"/>
  <c r="U52"/>
  <c r="U53"/>
  <c r="U51"/>
  <c r="W52"/>
  <c r="W53"/>
  <c r="W51"/>
  <c r="CD53"/>
  <c r="CD51"/>
  <c r="CD52"/>
  <c r="DH53"/>
  <c r="DH57" s="1"/>
  <c r="DH51"/>
  <c r="DH52"/>
  <c r="V53"/>
  <c r="V51"/>
  <c r="V52"/>
  <c r="X53"/>
  <c r="X51"/>
  <c r="X52"/>
  <c r="Q52"/>
  <c r="Q53"/>
  <c r="Q51"/>
  <c r="S52"/>
  <c r="S53"/>
  <c r="S51"/>
  <c r="R53"/>
  <c r="R51"/>
  <c r="R52"/>
  <c r="T53"/>
  <c r="T51"/>
  <c r="T52"/>
  <c r="Z53"/>
  <c r="Z51"/>
  <c r="Z52"/>
  <c r="Z56" s="1"/>
  <c r="C7" i="33"/>
  <c r="C6" i="14"/>
  <c r="AR4" i="33"/>
  <c r="AU4" i="37" s="1"/>
  <c r="E9" i="3" s="1"/>
  <c r="X4" i="33"/>
  <c r="AA4" i="37" s="1"/>
  <c r="E7" i="3" s="1"/>
  <c r="DI4" i="37"/>
  <c r="E12" i="3" s="1"/>
  <c r="DI45" i="37"/>
  <c r="DI43"/>
  <c r="DI41"/>
  <c r="DI39"/>
  <c r="DI25"/>
  <c r="DI23"/>
  <c r="DI21"/>
  <c r="DI19"/>
  <c r="DI17"/>
  <c r="DI15"/>
  <c r="DI13"/>
  <c r="DI11"/>
  <c r="DI9"/>
  <c r="DI7"/>
  <c r="DI5"/>
  <c r="DI46"/>
  <c r="DI44"/>
  <c r="DI42"/>
  <c r="DI40"/>
  <c r="DI26"/>
  <c r="DI24"/>
  <c r="DI22"/>
  <c r="DI20"/>
  <c r="DI18"/>
  <c r="DI16"/>
  <c r="DI14"/>
  <c r="DI12"/>
  <c r="DI10"/>
  <c r="DI8"/>
  <c r="DI6"/>
  <c r="P55"/>
  <c r="P56"/>
  <c r="CB56"/>
  <c r="CB57"/>
  <c r="R56"/>
  <c r="R57"/>
  <c r="R55"/>
  <c r="T56"/>
  <c r="T57"/>
  <c r="T55"/>
  <c r="V56"/>
  <c r="V57"/>
  <c r="V55"/>
  <c r="X56"/>
  <c r="X57"/>
  <c r="X55"/>
  <c r="Z57"/>
  <c r="Z55"/>
  <c r="AC57"/>
  <c r="AC55"/>
  <c r="AC56"/>
  <c r="AE57"/>
  <c r="AE55"/>
  <c r="AE56"/>
  <c r="AG57"/>
  <c r="AG55"/>
  <c r="AG56"/>
  <c r="AI57"/>
  <c r="AI55"/>
  <c r="AI56"/>
  <c r="AL57"/>
  <c r="AL55"/>
  <c r="AN56"/>
  <c r="AN57"/>
  <c r="AN55"/>
  <c r="AP56"/>
  <c r="AP57"/>
  <c r="AP55"/>
  <c r="AR56"/>
  <c r="AR57"/>
  <c r="AR55"/>
  <c r="AT57"/>
  <c r="AT55"/>
  <c r="AW57"/>
  <c r="AW55"/>
  <c r="AW56"/>
  <c r="AY57"/>
  <c r="AY55"/>
  <c r="AY56"/>
  <c r="BA57"/>
  <c r="BA55"/>
  <c r="BA56"/>
  <c r="BC57"/>
  <c r="BC55"/>
  <c r="BC56"/>
  <c r="BE57"/>
  <c r="BE55"/>
  <c r="BE56"/>
  <c r="BH56"/>
  <c r="BH57"/>
  <c r="BH55"/>
  <c r="BJ56"/>
  <c r="BJ57"/>
  <c r="BJ55"/>
  <c r="BL56"/>
  <c r="BL57"/>
  <c r="BL55"/>
  <c r="BN56"/>
  <c r="BN57"/>
  <c r="BN55"/>
  <c r="BP56"/>
  <c r="BP57"/>
  <c r="BP55"/>
  <c r="BR56"/>
  <c r="BR57"/>
  <c r="BR55"/>
  <c r="BT56"/>
  <c r="BT57"/>
  <c r="BT55"/>
  <c r="BV56"/>
  <c r="BV57"/>
  <c r="BV55"/>
  <c r="BX56"/>
  <c r="BX57"/>
  <c r="BX55"/>
  <c r="BZ56"/>
  <c r="BZ57"/>
  <c r="BZ55"/>
  <c r="CC57"/>
  <c r="CC55"/>
  <c r="CC56"/>
  <c r="CE57"/>
  <c r="CE55"/>
  <c r="CE56"/>
  <c r="CG57"/>
  <c r="CG55"/>
  <c r="CG56"/>
  <c r="CI57"/>
  <c r="CI55"/>
  <c r="CI56"/>
  <c r="CK57"/>
  <c r="CK55"/>
  <c r="CK56"/>
  <c r="CM57"/>
  <c r="CM55"/>
  <c r="CM56"/>
  <c r="CO57"/>
  <c r="CO55"/>
  <c r="CO56"/>
  <c r="CQ57"/>
  <c r="CQ55"/>
  <c r="CQ56"/>
  <c r="CS57"/>
  <c r="CS55"/>
  <c r="CS56"/>
  <c r="CU57"/>
  <c r="CU55"/>
  <c r="CU56"/>
  <c r="CW57"/>
  <c r="CW55"/>
  <c r="CW56"/>
  <c r="CY57"/>
  <c r="CY55"/>
  <c r="CY56"/>
  <c r="DA57"/>
  <c r="DA55"/>
  <c r="DA56"/>
  <c r="DC57"/>
  <c r="DC56"/>
  <c r="DC55"/>
  <c r="DE57"/>
  <c r="DE55"/>
  <c r="DE56"/>
  <c r="DG57"/>
  <c r="DG55"/>
  <c r="AJ56"/>
  <c r="AJ57"/>
  <c r="AJ55"/>
  <c r="BG57"/>
  <c r="BG55"/>
  <c r="BG56"/>
  <c r="Q57"/>
  <c r="Q55"/>
  <c r="Q56"/>
  <c r="S57"/>
  <c r="S55"/>
  <c r="S56"/>
  <c r="U57"/>
  <c r="U55"/>
  <c r="U56"/>
  <c r="W57"/>
  <c r="W55"/>
  <c r="W56"/>
  <c r="Y57"/>
  <c r="Y55"/>
  <c r="Y56"/>
  <c r="AB56"/>
  <c r="AB57"/>
  <c r="AB55"/>
  <c r="AD56"/>
  <c r="AD57"/>
  <c r="AD55"/>
  <c r="AF56"/>
  <c r="AF57"/>
  <c r="AF55"/>
  <c r="AH56"/>
  <c r="AH57"/>
  <c r="AH55"/>
  <c r="AK57"/>
  <c r="AK55"/>
  <c r="AK56"/>
  <c r="AM57"/>
  <c r="AM55"/>
  <c r="AM56"/>
  <c r="AO57"/>
  <c r="AO55"/>
  <c r="AO56"/>
  <c r="AQ57"/>
  <c r="AQ55"/>
  <c r="AQ56"/>
  <c r="AS57"/>
  <c r="AS55"/>
  <c r="AS56"/>
  <c r="AV56"/>
  <c r="AV57"/>
  <c r="AV55"/>
  <c r="AX56"/>
  <c r="AX57"/>
  <c r="AX55"/>
  <c r="AZ56"/>
  <c r="AZ57"/>
  <c r="AZ55"/>
  <c r="BB56"/>
  <c r="BB57"/>
  <c r="BB55"/>
  <c r="BD56"/>
  <c r="BD57"/>
  <c r="BD55"/>
  <c r="BF56"/>
  <c r="BF57"/>
  <c r="BF55"/>
  <c r="BI57"/>
  <c r="BI55"/>
  <c r="BI56"/>
  <c r="BK57"/>
  <c r="BK55"/>
  <c r="BK56"/>
  <c r="BM57"/>
  <c r="BM55"/>
  <c r="BM56"/>
  <c r="BO57"/>
  <c r="BO55"/>
  <c r="BO56"/>
  <c r="BQ57"/>
  <c r="BQ55"/>
  <c r="BQ56"/>
  <c r="BS57"/>
  <c r="BS55"/>
  <c r="BS56"/>
  <c r="BU57"/>
  <c r="BU55"/>
  <c r="BU56"/>
  <c r="BW57"/>
  <c r="BW55"/>
  <c r="BW56"/>
  <c r="BY57"/>
  <c r="BY55"/>
  <c r="BY56"/>
  <c r="CA55"/>
  <c r="CA56"/>
  <c r="CD56"/>
  <c r="CD57"/>
  <c r="CD55"/>
  <c r="CF56"/>
  <c r="CF57"/>
  <c r="CF55"/>
  <c r="CH56"/>
  <c r="CH57"/>
  <c r="CH55"/>
  <c r="CJ56"/>
  <c r="CJ57"/>
  <c r="CJ55"/>
  <c r="CL56"/>
  <c r="CL57"/>
  <c r="CL55"/>
  <c r="CN56"/>
  <c r="CN57"/>
  <c r="CN55"/>
  <c r="CP56"/>
  <c r="CP57"/>
  <c r="CP55"/>
  <c r="CR56"/>
  <c r="CR57"/>
  <c r="CR55"/>
  <c r="CT56"/>
  <c r="CT57"/>
  <c r="CT55"/>
  <c r="CV56"/>
  <c r="CV57"/>
  <c r="CV55"/>
  <c r="CX56"/>
  <c r="CX57"/>
  <c r="CX55"/>
  <c r="DB56"/>
  <c r="DB57"/>
  <c r="DB55"/>
  <c r="DF56"/>
  <c r="DF57"/>
  <c r="DF55"/>
  <c r="DH56"/>
  <c r="DH55"/>
  <c r="C5" i="33"/>
  <c r="C4"/>
  <c r="B4"/>
  <c r="A4"/>
  <c r="C2"/>
  <c r="B2"/>
  <c r="A2"/>
  <c r="AU52" i="37" l="1"/>
  <c r="AU53"/>
  <c r="AU51"/>
  <c r="AU55" s="1"/>
  <c r="DI52"/>
  <c r="DI53"/>
  <c r="DI57" s="1"/>
  <c r="DI51"/>
  <c r="DI55" s="1"/>
  <c r="AA52"/>
  <c r="AA53"/>
  <c r="AA51"/>
  <c r="AA55" s="1"/>
  <c r="C8" i="33"/>
  <c r="C7" i="14"/>
  <c r="C8" i="37"/>
  <c r="AU57"/>
  <c r="AU56"/>
  <c r="AA57"/>
  <c r="AA56"/>
  <c r="DI56"/>
  <c r="B6" i="5"/>
  <c r="B7"/>
  <c r="B8"/>
  <c r="B9"/>
  <c r="B10"/>
  <c r="B11"/>
  <c r="B12"/>
  <c r="B13"/>
  <c r="B14"/>
  <c r="B15"/>
  <c r="B16"/>
  <c r="B17"/>
  <c r="B18"/>
  <c r="B19"/>
  <c r="B20"/>
  <c r="B21"/>
  <c r="B22"/>
  <c r="B23"/>
  <c r="B24"/>
  <c r="B25"/>
  <c r="B26"/>
  <c r="B27"/>
  <c r="B28"/>
  <c r="B29"/>
  <c r="B30"/>
  <c r="B31"/>
  <c r="B32"/>
  <c r="B33"/>
  <c r="B34"/>
  <c r="B35"/>
  <c r="B36"/>
  <c r="B37"/>
  <c r="B5"/>
  <c r="C9" i="33" l="1"/>
  <c r="C8" i="14"/>
  <c r="C9" i="37"/>
  <c r="B5" i="32"/>
  <c r="B6"/>
  <c r="B7"/>
  <c r="B8"/>
  <c r="B9"/>
  <c r="B10"/>
  <c r="B11"/>
  <c r="B12"/>
  <c r="B13"/>
  <c r="B14"/>
  <c r="B15"/>
  <c r="B16"/>
  <c r="B17"/>
  <c r="B18"/>
  <c r="B19"/>
  <c r="B20"/>
  <c r="B21"/>
  <c r="B22"/>
  <c r="B23"/>
  <c r="B24"/>
  <c r="B25"/>
  <c r="B26"/>
  <c r="B27"/>
  <c r="B28"/>
  <c r="B29"/>
  <c r="B30"/>
  <c r="B31"/>
  <c r="B32"/>
  <c r="B33"/>
  <c r="B34"/>
  <c r="B35"/>
  <c r="B36"/>
  <c r="B4"/>
  <c r="B5" i="31"/>
  <c r="C5" i="32"/>
  <c r="C6"/>
  <c r="C7"/>
  <c r="C8"/>
  <c r="C9"/>
  <c r="C10"/>
  <c r="C4"/>
  <c r="C6" i="5"/>
  <c r="C7"/>
  <c r="C8"/>
  <c r="C9"/>
  <c r="C10"/>
  <c r="C11"/>
  <c r="C5"/>
  <c r="C5" i="12"/>
  <c r="C10" i="33" l="1"/>
  <c r="C9" i="14"/>
  <c r="C10" i="37"/>
  <c r="D23" i="36"/>
  <c r="E23" s="1"/>
  <c r="Y5" i="32"/>
  <c r="Y6"/>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S28" i="11" s="1"/>
  <c r="Y29" i="32"/>
  <c r="Z29" s="1"/>
  <c r="S29" i="11" s="1"/>
  <c r="Y30" i="32"/>
  <c r="Z30" s="1"/>
  <c r="S30" i="11" s="1"/>
  <c r="Y31" i="32"/>
  <c r="Z31" s="1"/>
  <c r="S31" i="11" s="1"/>
  <c r="Y32" i="32"/>
  <c r="Z32" s="1"/>
  <c r="S32" i="11" s="1"/>
  <c r="Y33" i="32"/>
  <c r="Z33" s="1"/>
  <c r="S33" i="11" s="1"/>
  <c r="Y34" i="32"/>
  <c r="Z34" s="1"/>
  <c r="S34" i="11" s="1"/>
  <c r="Y35" i="32"/>
  <c r="Z35" s="1"/>
  <c r="S35" i="11" s="1"/>
  <c r="Y36" i="32"/>
  <c r="Z36" s="1"/>
  <c r="S36" i="11" s="1"/>
  <c r="Y37" i="32"/>
  <c r="Z37" s="1"/>
  <c r="Y4"/>
  <c r="Z4" s="1"/>
  <c r="P6" i="31"/>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P5"/>
  <c r="Q5" s="1"/>
  <c r="N6"/>
  <c r="N7"/>
  <c r="N8"/>
  <c r="N9"/>
  <c r="N10"/>
  <c r="N11"/>
  <c r="N12"/>
  <c r="N13"/>
  <c r="N14"/>
  <c r="N15"/>
  <c r="N16"/>
  <c r="N17"/>
  <c r="N18"/>
  <c r="N19"/>
  <c r="N20"/>
  <c r="N21"/>
  <c r="N22"/>
  <c r="N23"/>
  <c r="N24"/>
  <c r="N25"/>
  <c r="N26"/>
  <c r="N27"/>
  <c r="N28"/>
  <c r="N29"/>
  <c r="N30"/>
  <c r="N31"/>
  <c r="N32"/>
  <c r="N33"/>
  <c r="N34"/>
  <c r="N35"/>
  <c r="N36"/>
  <c r="N37"/>
  <c r="N5"/>
  <c r="S47" i="11" l="1"/>
  <c r="S37"/>
  <c r="C11" i="33"/>
  <c r="C10" i="14"/>
  <c r="C11" i="37"/>
  <c r="C12" i="5"/>
  <c r="C11" i="32"/>
  <c r="W37" i="30"/>
  <c r="AB37" i="33"/>
  <c r="R37" i="32"/>
  <c r="Z5"/>
  <c r="E22" i="36" s="1"/>
  <c r="D22"/>
  <c r="D20" s="1"/>
  <c r="E20" s="1"/>
  <c r="E19"/>
  <c r="D19"/>
  <c r="D6"/>
  <c r="E6" s="1"/>
  <c r="R6" i="11"/>
  <c r="R5"/>
  <c r="R6" i="31"/>
  <c r="R7"/>
  <c r="S7" s="1"/>
  <c r="D10" i="36"/>
  <c r="E10" s="1"/>
  <c r="U47" i="11" l="1"/>
  <c r="U37"/>
  <c r="R47"/>
  <c r="R37"/>
  <c r="C12" i="33"/>
  <c r="C11" i="14"/>
  <c r="C12" i="37"/>
  <c r="C12" i="32"/>
  <c r="C13" i="5"/>
  <c r="S6" i="31"/>
  <c r="E4" i="11"/>
  <c r="J4" i="37"/>
  <c r="J45"/>
  <c r="J43"/>
  <c r="J41"/>
  <c r="J39"/>
  <c r="J32"/>
  <c r="J25"/>
  <c r="J23"/>
  <c r="J21"/>
  <c r="J19"/>
  <c r="J17"/>
  <c r="J15"/>
  <c r="J13"/>
  <c r="J11"/>
  <c r="J9"/>
  <c r="J7"/>
  <c r="J46"/>
  <c r="J44"/>
  <c r="J42"/>
  <c r="J40"/>
  <c r="J38"/>
  <c r="J26"/>
  <c r="J24"/>
  <c r="J22"/>
  <c r="J20"/>
  <c r="J18"/>
  <c r="J16"/>
  <c r="J14"/>
  <c r="J12"/>
  <c r="J10"/>
  <c r="J8"/>
  <c r="J6"/>
  <c r="D25" i="11"/>
  <c r="D9"/>
  <c r="E40"/>
  <c r="F24"/>
  <c r="F12"/>
  <c r="H13"/>
  <c r="I25"/>
  <c r="D26"/>
  <c r="D22"/>
  <c r="D18"/>
  <c r="D14"/>
  <c r="D10"/>
  <c r="D6"/>
  <c r="E45"/>
  <c r="E41"/>
  <c r="F43"/>
  <c r="F39"/>
  <c r="F25"/>
  <c r="F21"/>
  <c r="F17"/>
  <c r="F13"/>
  <c r="F9"/>
  <c r="F5"/>
  <c r="H26"/>
  <c r="H22"/>
  <c r="H18"/>
  <c r="H14"/>
  <c r="H10"/>
  <c r="H6"/>
  <c r="I26"/>
  <c r="I22"/>
  <c r="I18"/>
  <c r="I14"/>
  <c r="I10"/>
  <c r="I6"/>
  <c r="J46"/>
  <c r="J42"/>
  <c r="J24"/>
  <c r="J20"/>
  <c r="J16"/>
  <c r="J12"/>
  <c r="J8"/>
  <c r="K46"/>
  <c r="K42"/>
  <c r="K24"/>
  <c r="K20"/>
  <c r="K16"/>
  <c r="K12"/>
  <c r="K8"/>
  <c r="L4"/>
  <c r="L43"/>
  <c r="L39"/>
  <c r="L25"/>
  <c r="L21"/>
  <c r="L17"/>
  <c r="L13"/>
  <c r="R44"/>
  <c r="R40"/>
  <c r="R26"/>
  <c r="R22"/>
  <c r="R18"/>
  <c r="R14"/>
  <c r="R10"/>
  <c r="S44"/>
  <c r="S40"/>
  <c r="S26"/>
  <c r="S22"/>
  <c r="S18"/>
  <c r="S14"/>
  <c r="S10"/>
  <c r="S6"/>
  <c r="U45"/>
  <c r="U41"/>
  <c r="U27"/>
  <c r="U23"/>
  <c r="U19"/>
  <c r="U15"/>
  <c r="U11"/>
  <c r="U7"/>
  <c r="V25"/>
  <c r="V21"/>
  <c r="V17"/>
  <c r="V13"/>
  <c r="V9"/>
  <c r="D17"/>
  <c r="F42"/>
  <c r="H21"/>
  <c r="I4"/>
  <c r="I17"/>
  <c r="I13"/>
  <c r="I9"/>
  <c r="I5"/>
  <c r="J45"/>
  <c r="J41"/>
  <c r="J27"/>
  <c r="J23"/>
  <c r="J19"/>
  <c r="J15"/>
  <c r="J11"/>
  <c r="J7"/>
  <c r="K45"/>
  <c r="K41"/>
  <c r="K27"/>
  <c r="K23"/>
  <c r="K19"/>
  <c r="K15"/>
  <c r="K11"/>
  <c r="K7"/>
  <c r="L46"/>
  <c r="L42"/>
  <c r="L24"/>
  <c r="L20"/>
  <c r="L16"/>
  <c r="L12"/>
  <c r="R43"/>
  <c r="R39"/>
  <c r="R25"/>
  <c r="R21"/>
  <c r="R17"/>
  <c r="R13"/>
  <c r="R9"/>
  <c r="S43"/>
  <c r="S39"/>
  <c r="S25"/>
  <c r="S21"/>
  <c r="S17"/>
  <c r="S13"/>
  <c r="S9"/>
  <c r="S5"/>
  <c r="U44"/>
  <c r="U40"/>
  <c r="U26"/>
  <c r="U22"/>
  <c r="U18"/>
  <c r="U14"/>
  <c r="U10"/>
  <c r="U6"/>
  <c r="V24"/>
  <c r="V20"/>
  <c r="V16"/>
  <c r="V12"/>
  <c r="V8"/>
  <c r="D13"/>
  <c r="E44"/>
  <c r="F16"/>
  <c r="H17"/>
  <c r="D20"/>
  <c r="D12"/>
  <c r="D8"/>
  <c r="E43"/>
  <c r="F45"/>
  <c r="F27"/>
  <c r="F15"/>
  <c r="H24"/>
  <c r="H20"/>
  <c r="H16"/>
  <c r="H12"/>
  <c r="H8"/>
  <c r="I24"/>
  <c r="I20"/>
  <c r="I16"/>
  <c r="I12"/>
  <c r="I8"/>
  <c r="J4"/>
  <c r="J44"/>
  <c r="J40"/>
  <c r="J26"/>
  <c r="J22"/>
  <c r="J18"/>
  <c r="J14"/>
  <c r="J10"/>
  <c r="J6"/>
  <c r="K44"/>
  <c r="K40"/>
  <c r="K26"/>
  <c r="K22"/>
  <c r="K18"/>
  <c r="K14"/>
  <c r="K10"/>
  <c r="K6"/>
  <c r="L45"/>
  <c r="L41"/>
  <c r="L27"/>
  <c r="L23"/>
  <c r="L19"/>
  <c r="L15"/>
  <c r="L11"/>
  <c r="R46"/>
  <c r="R42"/>
  <c r="R24"/>
  <c r="R20"/>
  <c r="R16"/>
  <c r="R12"/>
  <c r="R8"/>
  <c r="S46"/>
  <c r="S42"/>
  <c r="S24"/>
  <c r="S20"/>
  <c r="S16"/>
  <c r="S12"/>
  <c r="S8"/>
  <c r="U43"/>
  <c r="U39"/>
  <c r="U25"/>
  <c r="U21"/>
  <c r="U17"/>
  <c r="U13"/>
  <c r="U9"/>
  <c r="U5"/>
  <c r="V27"/>
  <c r="V23"/>
  <c r="V19"/>
  <c r="V15"/>
  <c r="V11"/>
  <c r="V7"/>
  <c r="D21"/>
  <c r="F46"/>
  <c r="F20"/>
  <c r="F8"/>
  <c r="H25"/>
  <c r="H9"/>
  <c r="I21"/>
  <c r="D24"/>
  <c r="D16"/>
  <c r="E39"/>
  <c r="F41"/>
  <c r="F23"/>
  <c r="F19"/>
  <c r="F11"/>
  <c r="F7"/>
  <c r="D27"/>
  <c r="D23"/>
  <c r="D19"/>
  <c r="D15"/>
  <c r="D11"/>
  <c r="D7"/>
  <c r="E46"/>
  <c r="E42"/>
  <c r="F44"/>
  <c r="F40"/>
  <c r="F26"/>
  <c r="F22"/>
  <c r="F18"/>
  <c r="F14"/>
  <c r="F10"/>
  <c r="F6"/>
  <c r="H27"/>
  <c r="H23"/>
  <c r="H19"/>
  <c r="H15"/>
  <c r="H11"/>
  <c r="H7"/>
  <c r="I27"/>
  <c r="I23"/>
  <c r="I19"/>
  <c r="I15"/>
  <c r="I11"/>
  <c r="I7"/>
  <c r="J5"/>
  <c r="J43"/>
  <c r="J39"/>
  <c r="J25"/>
  <c r="J21"/>
  <c r="J17"/>
  <c r="J13"/>
  <c r="J9"/>
  <c r="K4"/>
  <c r="K43"/>
  <c r="K39"/>
  <c r="K25"/>
  <c r="K21"/>
  <c r="K17"/>
  <c r="K13"/>
  <c r="K9"/>
  <c r="K5"/>
  <c r="L44"/>
  <c r="L40"/>
  <c r="L26"/>
  <c r="L22"/>
  <c r="L18"/>
  <c r="L14"/>
  <c r="L10"/>
  <c r="R45"/>
  <c r="R41"/>
  <c r="R27"/>
  <c r="R23"/>
  <c r="R19"/>
  <c r="R15"/>
  <c r="R11"/>
  <c r="R7"/>
  <c r="S45"/>
  <c r="S41"/>
  <c r="S27"/>
  <c r="S23"/>
  <c r="S19"/>
  <c r="S15"/>
  <c r="S11"/>
  <c r="S7"/>
  <c r="U46"/>
  <c r="U42"/>
  <c r="U24"/>
  <c r="U20"/>
  <c r="U16"/>
  <c r="U12"/>
  <c r="U8"/>
  <c r="V5"/>
  <c r="V26"/>
  <c r="V22"/>
  <c r="V18"/>
  <c r="V14"/>
  <c r="V10"/>
  <c r="V6"/>
  <c r="O45"/>
  <c r="P45"/>
  <c r="O41"/>
  <c r="P41"/>
  <c r="O27"/>
  <c r="P27"/>
  <c r="O23"/>
  <c r="P23"/>
  <c r="O19"/>
  <c r="P19"/>
  <c r="O15"/>
  <c r="P15"/>
  <c r="O11"/>
  <c r="P11"/>
  <c r="O7"/>
  <c r="P7"/>
  <c r="P44"/>
  <c r="O44"/>
  <c r="P40"/>
  <c r="O40"/>
  <c r="P26"/>
  <c r="O26"/>
  <c r="P22"/>
  <c r="O22"/>
  <c r="P18"/>
  <c r="O18"/>
  <c r="P14"/>
  <c r="O14"/>
  <c r="P10"/>
  <c r="O10"/>
  <c r="P6"/>
  <c r="O6"/>
  <c r="O43"/>
  <c r="P43"/>
  <c r="O39"/>
  <c r="P39"/>
  <c r="O25"/>
  <c r="P25"/>
  <c r="O21"/>
  <c r="P21"/>
  <c r="O17"/>
  <c r="P17"/>
  <c r="O13"/>
  <c r="P13"/>
  <c r="O9"/>
  <c r="P9"/>
  <c r="O5"/>
  <c r="P5"/>
  <c r="P46"/>
  <c r="O46"/>
  <c r="P42"/>
  <c r="O42"/>
  <c r="P24"/>
  <c r="O24"/>
  <c r="P20"/>
  <c r="O20"/>
  <c r="P16"/>
  <c r="O16"/>
  <c r="P12"/>
  <c r="O12"/>
  <c r="P8"/>
  <c r="O8"/>
  <c r="R36" i="31"/>
  <c r="S36" s="1"/>
  <c r="N35" i="11" s="1"/>
  <c r="R34" i="31"/>
  <c r="S34" s="1"/>
  <c r="N33" i="11" s="1"/>
  <c r="R32" i="31"/>
  <c r="S32" s="1"/>
  <c r="N31" i="11" s="1"/>
  <c r="R30" i="31"/>
  <c r="S30" s="1"/>
  <c r="N29" i="11" s="1"/>
  <c r="R28" i="31"/>
  <c r="S28" s="1"/>
  <c r="R26"/>
  <c r="S26" s="1"/>
  <c r="R24"/>
  <c r="S24" s="1"/>
  <c r="R22"/>
  <c r="S22" s="1"/>
  <c r="R20"/>
  <c r="S20" s="1"/>
  <c r="R18"/>
  <c r="S18" s="1"/>
  <c r="R16"/>
  <c r="S16" s="1"/>
  <c r="R14"/>
  <c r="S14" s="1"/>
  <c r="R12"/>
  <c r="S12" s="1"/>
  <c r="R10"/>
  <c r="S10" s="1"/>
  <c r="R37"/>
  <c r="S37" s="1"/>
  <c r="N36" i="11" s="1"/>
  <c r="R35" i="31"/>
  <c r="S35" s="1"/>
  <c r="N34" i="11" s="1"/>
  <c r="R33" i="31"/>
  <c r="S33" s="1"/>
  <c r="N32" i="11" s="1"/>
  <c r="R31" i="31"/>
  <c r="S31" s="1"/>
  <c r="N30" i="11" s="1"/>
  <c r="R29" i="31"/>
  <c r="S29" s="1"/>
  <c r="N28" i="11" s="1"/>
  <c r="R27" i="31"/>
  <c r="S27" s="1"/>
  <c r="R25"/>
  <c r="S25" s="1"/>
  <c r="R23"/>
  <c r="S23" s="1"/>
  <c r="R21"/>
  <c r="S21" s="1"/>
  <c r="R19"/>
  <c r="S19" s="1"/>
  <c r="R17"/>
  <c r="S17" s="1"/>
  <c r="R15"/>
  <c r="S15" s="1"/>
  <c r="R13"/>
  <c r="S13" s="1"/>
  <c r="R11"/>
  <c r="S11" s="1"/>
  <c r="R8"/>
  <c r="S8" s="1"/>
  <c r="R9"/>
  <c r="S9" s="1"/>
  <c r="R5"/>
  <c r="D17" i="36" s="1"/>
  <c r="B2" i="32"/>
  <c r="A2" i="30"/>
  <c r="A2" i="32"/>
  <c r="A3" i="31"/>
  <c r="A3" i="12"/>
  <c r="H4" i="11"/>
  <c r="E52" l="1"/>
  <c r="E50"/>
  <c r="E51"/>
  <c r="I52"/>
  <c r="I50"/>
  <c r="I51"/>
  <c r="J52"/>
  <c r="J50"/>
  <c r="J51"/>
  <c r="K52"/>
  <c r="K50"/>
  <c r="K51"/>
  <c r="C13" i="33"/>
  <c r="C12" i="14"/>
  <c r="C13" i="37"/>
  <c r="C14" i="5"/>
  <c r="C13" i="32"/>
  <c r="N5" i="11"/>
  <c r="D16" i="36"/>
  <c r="E16" s="1"/>
  <c r="S5" i="31"/>
  <c r="E17" i="36" s="1"/>
  <c r="J5" i="37"/>
  <c r="H5" i="11"/>
  <c r="H50" s="1"/>
  <c r="N14"/>
  <c r="N22"/>
  <c r="N40"/>
  <c r="N6"/>
  <c r="N15"/>
  <c r="N23"/>
  <c r="N41"/>
  <c r="N7"/>
  <c r="N16"/>
  <c r="N24"/>
  <c r="N42"/>
  <c r="N9"/>
  <c r="N17"/>
  <c r="N25"/>
  <c r="N43"/>
  <c r="N18"/>
  <c r="N44"/>
  <c r="N27"/>
  <c r="O4"/>
  <c r="N10"/>
  <c r="N26"/>
  <c r="N11"/>
  <c r="N19"/>
  <c r="N45"/>
  <c r="D5"/>
  <c r="N12"/>
  <c r="N20"/>
  <c r="N46"/>
  <c r="N13"/>
  <c r="N21"/>
  <c r="N39"/>
  <c r="U4"/>
  <c r="V4"/>
  <c r="P4"/>
  <c r="S4"/>
  <c r="F4"/>
  <c r="C2" i="32"/>
  <c r="F52" i="11" l="1"/>
  <c r="F50"/>
  <c r="F51"/>
  <c r="H51"/>
  <c r="H52"/>
  <c r="O52"/>
  <c r="O51"/>
  <c r="O50"/>
  <c r="P52"/>
  <c r="P51"/>
  <c r="P50"/>
  <c r="S52"/>
  <c r="S50"/>
  <c r="S51"/>
  <c r="U52"/>
  <c r="U50"/>
  <c r="U51"/>
  <c r="V52"/>
  <c r="V50"/>
  <c r="V51"/>
  <c r="C14" i="33"/>
  <c r="C14" i="37"/>
  <c r="C13" i="14"/>
  <c r="C16" i="31" s="1"/>
  <c r="C14" i="32"/>
  <c r="C15" i="5"/>
  <c r="N8" i="11"/>
  <c r="R4"/>
  <c r="N4"/>
  <c r="B37" i="31"/>
  <c r="B36"/>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A5"/>
  <c r="C3"/>
  <c r="B3"/>
  <c r="B36" i="30"/>
  <c r="B35"/>
  <c r="B34"/>
  <c r="B33"/>
  <c r="B32"/>
  <c r="B31"/>
  <c r="B30"/>
  <c r="B29"/>
  <c r="B28"/>
  <c r="B27"/>
  <c r="B26"/>
  <c r="B25"/>
  <c r="B24"/>
  <c r="B23"/>
  <c r="B22"/>
  <c r="B21"/>
  <c r="B20"/>
  <c r="B19"/>
  <c r="B18"/>
  <c r="B17"/>
  <c r="B16"/>
  <c r="C15"/>
  <c r="B15"/>
  <c r="C14"/>
  <c r="B14"/>
  <c r="C13"/>
  <c r="B13"/>
  <c r="C12"/>
  <c r="B12"/>
  <c r="C11"/>
  <c r="B11"/>
  <c r="C10"/>
  <c r="B10"/>
  <c r="C9"/>
  <c r="B9"/>
  <c r="C8"/>
  <c r="B8"/>
  <c r="C7"/>
  <c r="B7"/>
  <c r="C6"/>
  <c r="B6"/>
  <c r="C5"/>
  <c r="B5"/>
  <c r="C4"/>
  <c r="B4"/>
  <c r="A4"/>
  <c r="C2"/>
  <c r="B2"/>
  <c r="A5" i="12"/>
  <c r="N52" i="11" l="1"/>
  <c r="N50"/>
  <c r="N51"/>
  <c r="R52"/>
  <c r="R50"/>
  <c r="R51"/>
  <c r="C15" i="37"/>
  <c r="C15" i="33"/>
  <c r="C14" i="14"/>
  <c r="C16" i="5"/>
  <c r="C15" i="32"/>
  <c r="Q50" i="11"/>
  <c r="Q54" s="1"/>
  <c r="C15" i="14" l="1"/>
  <c r="C16" i="37"/>
  <c r="C16" i="33"/>
  <c r="C16" i="32"/>
  <c r="C17" i="5"/>
  <c r="C16" i="30"/>
  <c r="C17" i="31"/>
  <c r="Q51" i="11"/>
  <c r="Q55" s="1"/>
  <c r="Q52"/>
  <c r="Q56" s="1"/>
  <c r="T50"/>
  <c r="C16" i="14" l="1"/>
  <c r="C17" i="37"/>
  <c r="C18" i="5"/>
  <c r="C17" i="33"/>
  <c r="C17" i="32"/>
  <c r="C17" i="30"/>
  <c r="C18" i="31"/>
  <c r="W50" i="11"/>
  <c r="W54" s="1"/>
  <c r="T54"/>
  <c r="CZ44" i="37"/>
  <c r="CZ42"/>
  <c r="CZ40"/>
  <c r="CZ45"/>
  <c r="CZ43"/>
  <c r="CZ41"/>
  <c r="CZ39"/>
  <c r="L7" i="11"/>
  <c r="L6"/>
  <c r="L9"/>
  <c r="L8"/>
  <c r="B5"/>
  <c r="B6"/>
  <c r="B7"/>
  <c r="B8"/>
  <c r="B9"/>
  <c r="B10"/>
  <c r="B11"/>
  <c r="B12"/>
  <c r="B13"/>
  <c r="B14"/>
  <c r="B15"/>
  <c r="B16"/>
  <c r="B17"/>
  <c r="B18"/>
  <c r="B19"/>
  <c r="B20"/>
  <c r="B21"/>
  <c r="B22"/>
  <c r="B23"/>
  <c r="B24"/>
  <c r="B25"/>
  <c r="B26"/>
  <c r="B27"/>
  <c r="C15" i="12"/>
  <c r="C16"/>
  <c r="C17"/>
  <c r="C18"/>
  <c r="C19"/>
  <c r="B8"/>
  <c r="B9"/>
  <c r="B10"/>
  <c r="B11"/>
  <c r="B12"/>
  <c r="B13"/>
  <c r="B14"/>
  <c r="B15"/>
  <c r="B16"/>
  <c r="B17"/>
  <c r="B18"/>
  <c r="B19"/>
  <c r="B20"/>
  <c r="B21"/>
  <c r="B22"/>
  <c r="B23"/>
  <c r="B24"/>
  <c r="B25"/>
  <c r="B26"/>
  <c r="B27"/>
  <c r="B28"/>
  <c r="B29"/>
  <c r="B30"/>
  <c r="B31"/>
  <c r="B32"/>
  <c r="B33"/>
  <c r="B34"/>
  <c r="B35"/>
  <c r="B36"/>
  <c r="B37"/>
  <c r="A2" i="11"/>
  <c r="B2"/>
  <c r="C2"/>
  <c r="A4"/>
  <c r="B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D18"/>
  <c r="E18"/>
  <c r="F18" s="1"/>
  <c r="K18" s="1"/>
  <c r="L18" s="1"/>
  <c r="G18"/>
  <c r="H18" s="1"/>
  <c r="I18"/>
  <c r="J18" s="1"/>
  <c r="B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D19"/>
  <c r="E19"/>
  <c r="F19" s="1"/>
  <c r="AC19" s="1"/>
  <c r="AD19" s="1"/>
  <c r="G19"/>
  <c r="H19" s="1"/>
  <c r="I19"/>
  <c r="J19" s="1"/>
  <c r="K19"/>
  <c r="L19" s="1"/>
  <c r="M19"/>
  <c r="N19" s="1"/>
  <c r="O19"/>
  <c r="P19" s="1"/>
  <c r="Q19"/>
  <c r="R19" s="1"/>
  <c r="S19"/>
  <c r="T19" s="1"/>
  <c r="U19"/>
  <c r="V19" s="1"/>
  <c r="W19"/>
  <c r="X19" s="1"/>
  <c r="Y19"/>
  <c r="Z19" s="1"/>
  <c r="AA19"/>
  <c r="AB19" s="1"/>
  <c r="B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D19"/>
  <c r="E19"/>
  <c r="G19"/>
  <c r="H19" s="1"/>
  <c r="I19"/>
  <c r="J19" s="1"/>
  <c r="K19"/>
  <c r="M19"/>
  <c r="O19"/>
  <c r="N19" s="1"/>
  <c r="Q19"/>
  <c r="P19" s="1"/>
  <c r="S19"/>
  <c r="U19"/>
  <c r="V19" s="1"/>
  <c r="W19"/>
  <c r="X19" s="1"/>
  <c r="Y19"/>
  <c r="Z19" s="1"/>
  <c r="AA19"/>
  <c r="AB19" s="1"/>
  <c r="AC19"/>
  <c r="AD19" s="1"/>
  <c r="AE19"/>
  <c r="AF19" s="1"/>
  <c r="AG19"/>
  <c r="AH19" s="1"/>
  <c r="AI19"/>
  <c r="AJ19" s="1"/>
  <c r="AK19"/>
  <c r="AL19" s="1"/>
  <c r="AM19"/>
  <c r="AN19" s="1"/>
  <c r="AO19"/>
  <c r="AP19" s="1"/>
  <c r="B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BE4" s="1"/>
  <c r="B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D4" i="11"/>
  <c r="A3" i="14"/>
  <c r="D52" i="11" l="1"/>
  <c r="D50"/>
  <c r="D51"/>
  <c r="G51" s="1"/>
  <c r="G55" s="1"/>
  <c r="C18" i="32"/>
  <c r="C19" i="5"/>
  <c r="C17" i="14"/>
  <c r="C18" i="37"/>
  <c r="C18" i="33"/>
  <c r="C18" i="30"/>
  <c r="C19" i="31"/>
  <c r="A5" i="37"/>
  <c r="A5" i="32"/>
  <c r="G52" i="11"/>
  <c r="G56" s="1"/>
  <c r="G50"/>
  <c r="G54" s="1"/>
  <c r="CZ56" i="37"/>
  <c r="CZ57"/>
  <c r="CZ55"/>
  <c r="T30" i="27"/>
  <c r="T17"/>
  <c r="L22"/>
  <c r="AQ22" s="1"/>
  <c r="AR22" s="1"/>
  <c r="F18"/>
  <c r="A5" i="18"/>
  <c r="A5" i="33"/>
  <c r="T22" i="27"/>
  <c r="L5" i="11"/>
  <c r="T21" i="27"/>
  <c r="R14"/>
  <c r="T26"/>
  <c r="T16"/>
  <c r="F14"/>
  <c r="T13"/>
  <c r="L28"/>
  <c r="AQ28" s="1"/>
  <c r="AR28" s="1"/>
  <c r="R18"/>
  <c r="L12"/>
  <c r="AQ12" s="1"/>
  <c r="AR12" s="1"/>
  <c r="T51" i="11"/>
  <c r="T52"/>
  <c r="A5" i="27"/>
  <c r="F9"/>
  <c r="L9"/>
  <c r="AQ9" s="1"/>
  <c r="AR9" s="1"/>
  <c r="F5"/>
  <c r="L5"/>
  <c r="AQ5" s="1"/>
  <c r="AR5" s="1"/>
  <c r="F33"/>
  <c r="L33"/>
  <c r="AQ33" s="1"/>
  <c r="AR33" s="1"/>
  <c r="T6"/>
  <c r="R6"/>
  <c r="L6"/>
  <c r="AQ6" s="1"/>
  <c r="AR6" s="1"/>
  <c r="F6"/>
  <c r="R24"/>
  <c r="T24"/>
  <c r="T8"/>
  <c r="R8"/>
  <c r="L8"/>
  <c r="AQ8" s="1"/>
  <c r="AR8" s="1"/>
  <c r="F8"/>
  <c r="F30"/>
  <c r="L30"/>
  <c r="AQ30" s="1"/>
  <c r="AR30" s="1"/>
  <c r="F7"/>
  <c r="L7"/>
  <c r="AQ7" s="1"/>
  <c r="AR7" s="1"/>
  <c r="T20"/>
  <c r="L16"/>
  <c r="AQ16" s="1"/>
  <c r="AR16" s="1"/>
  <c r="T34"/>
  <c r="L32"/>
  <c r="AQ32" s="1"/>
  <c r="AR32" s="1"/>
  <c r="T29"/>
  <c r="L24"/>
  <c r="AQ24" s="1"/>
  <c r="AR24" s="1"/>
  <c r="L20"/>
  <c r="AQ20" s="1"/>
  <c r="AR20" s="1"/>
  <c r="F27"/>
  <c r="L27"/>
  <c r="AQ27" s="1"/>
  <c r="AR27" s="1"/>
  <c r="R19"/>
  <c r="T19"/>
  <c r="T15"/>
  <c r="T11"/>
  <c r="T10"/>
  <c r="T4"/>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L51" i="11" l="1"/>
  <c r="L52"/>
  <c r="L50"/>
  <c r="C18" i="14"/>
  <c r="C19" i="37"/>
  <c r="C19" i="32"/>
  <c r="C19" i="33"/>
  <c r="C20" i="5"/>
  <c r="C19" i="30"/>
  <c r="C20" i="31"/>
  <c r="C20" i="12"/>
  <c r="C19" i="24"/>
  <c r="C19" i="19"/>
  <c r="C19" i="27"/>
  <c r="C19" i="16"/>
  <c r="C18" i="25"/>
  <c r="C18" i="20"/>
  <c r="C19" i="18"/>
  <c r="C19" i="23"/>
  <c r="A6" i="37"/>
  <c r="A6" i="32"/>
  <c r="M52" i="11"/>
  <c r="M56" s="1"/>
  <c r="M51"/>
  <c r="M55" s="1"/>
  <c r="M50"/>
  <c r="M54" s="1"/>
  <c r="W51"/>
  <c r="W55" s="1"/>
  <c r="T55"/>
  <c r="W52"/>
  <c r="W56" s="1"/>
  <c r="T56"/>
  <c r="A6" i="19"/>
  <c r="A6" i="33"/>
  <c r="A6" i="11"/>
  <c r="A5" i="14"/>
  <c r="A7" i="32" s="1"/>
  <c r="A7" i="31"/>
  <c r="A6" i="30"/>
  <c r="A7" i="12"/>
  <c r="A6" i="27"/>
  <c r="A7" i="5"/>
  <c r="A5" i="13"/>
  <c r="A6" i="17"/>
  <c r="A6" i="23"/>
  <c r="A6" i="24"/>
  <c r="A5" i="20"/>
  <c r="A5" i="25"/>
  <c r="A6" i="18"/>
  <c r="C6" i="24"/>
  <c r="C5" i="25"/>
  <c r="C5" i="20"/>
  <c r="C6" i="19"/>
  <c r="C6" i="27"/>
  <c r="C6" i="18"/>
  <c r="C6" i="23"/>
  <c r="C6" i="16"/>
  <c r="C7" i="12"/>
  <c r="C19" i="14" l="1"/>
  <c r="C20" i="37"/>
  <c r="C21" i="5"/>
  <c r="C20" i="33"/>
  <c r="C20" i="32"/>
  <c r="C20" i="30"/>
  <c r="C21" i="31"/>
  <c r="C20" i="27"/>
  <c r="C20" i="16"/>
  <c r="C21" i="12"/>
  <c r="C19" i="25"/>
  <c r="C19" i="20"/>
  <c r="C20" i="24"/>
  <c r="C20" i="19"/>
  <c r="C20" i="18"/>
  <c r="C20" i="23"/>
  <c r="A7" i="33"/>
  <c r="A7" i="37"/>
  <c r="A8" i="12"/>
  <c r="A8" i="31"/>
  <c r="A7" i="30"/>
  <c r="A7" i="18"/>
  <c r="A6" i="13"/>
  <c r="A7" i="23"/>
  <c r="A7" i="24"/>
  <c r="A6" i="25"/>
  <c r="A7" i="19"/>
  <c r="A7" i="11"/>
  <c r="A8" i="5"/>
  <c r="A7" i="17"/>
  <c r="A7" i="27"/>
  <c r="A6" i="20"/>
  <c r="A6" i="14"/>
  <c r="A8" i="32" s="1"/>
  <c r="C8" i="12"/>
  <c r="C6" i="25"/>
  <c r="C6" i="20"/>
  <c r="C7" i="24"/>
  <c r="C7" i="19"/>
  <c r="C7" i="27"/>
  <c r="C7" i="18"/>
  <c r="C7" i="23"/>
  <c r="C7" i="16"/>
  <c r="C20" i="14" l="1"/>
  <c r="C21" i="37"/>
  <c r="C21" i="32"/>
  <c r="C21" i="33"/>
  <c r="C22" i="5"/>
  <c r="C21" i="30"/>
  <c r="C22" i="31"/>
  <c r="C22" i="12"/>
  <c r="C21" i="19"/>
  <c r="C21" i="27"/>
  <c r="C21" i="16"/>
  <c r="C20" i="25"/>
  <c r="C20" i="20"/>
  <c r="C21" i="24"/>
  <c r="C21" i="18"/>
  <c r="C21" i="23"/>
  <c r="A8" i="33"/>
  <c r="A8" i="37"/>
  <c r="A9" i="31"/>
  <c r="A8" i="30"/>
  <c r="A9" i="12"/>
  <c r="A8" i="23"/>
  <c r="A8" i="24"/>
  <c r="A7" i="14"/>
  <c r="A9" i="32" s="1"/>
  <c r="A8" i="19"/>
  <c r="A7" i="13"/>
  <c r="A7" i="25"/>
  <c r="A8" i="27"/>
  <c r="A7" i="20"/>
  <c r="A9" i="5"/>
  <c r="A8" i="11"/>
  <c r="A8" i="18"/>
  <c r="A8" i="17"/>
  <c r="C8" i="24"/>
  <c r="C9" i="12"/>
  <c r="C7" i="25"/>
  <c r="C7" i="20"/>
  <c r="C8" i="19"/>
  <c r="C8" i="27"/>
  <c r="C8" i="18"/>
  <c r="C8" i="23"/>
  <c r="C8" i="16"/>
  <c r="C21" i="14" l="1"/>
  <c r="C22" i="37"/>
  <c r="C23" i="5"/>
  <c r="C22" i="30"/>
  <c r="C22" i="33"/>
  <c r="C22" i="32"/>
  <c r="C23" i="31"/>
  <c r="C22" i="24"/>
  <c r="C22" i="27"/>
  <c r="C22" i="16"/>
  <c r="C23" i="12"/>
  <c r="C21" i="25"/>
  <c r="C21" i="20"/>
  <c r="C22" i="19"/>
  <c r="C22" i="18"/>
  <c r="C22" i="23"/>
  <c r="A9" i="33"/>
  <c r="A9" i="37"/>
  <c r="A9" i="30"/>
  <c r="A10" i="12"/>
  <c r="A10" i="31"/>
  <c r="A8" i="14"/>
  <c r="A10" i="32" s="1"/>
  <c r="A10" i="5"/>
  <c r="A9" i="17"/>
  <c r="A9" i="27"/>
  <c r="A8" i="20"/>
  <c r="A9" i="18"/>
  <c r="A9" i="11"/>
  <c r="A9" i="19"/>
  <c r="A8" i="13"/>
  <c r="A9" i="23"/>
  <c r="A9" i="24"/>
  <c r="A8" i="25"/>
  <c r="C10" i="12"/>
  <c r="C8" i="25"/>
  <c r="C8" i="20"/>
  <c r="C9" i="24"/>
  <c r="C9" i="19"/>
  <c r="C9" i="27"/>
  <c r="C9" i="18"/>
  <c r="C9" i="23"/>
  <c r="C9" i="16"/>
  <c r="C23" i="30" l="1"/>
  <c r="C24" i="31"/>
  <c r="C22" i="14"/>
  <c r="C23" i="37"/>
  <c r="C23" i="32"/>
  <c r="C23" i="33"/>
  <c r="C24" i="5"/>
  <c r="C24" i="12"/>
  <c r="C23" i="24"/>
  <c r="C23" i="19"/>
  <c r="C23" i="27"/>
  <c r="C23" i="16"/>
  <c r="C22" i="25"/>
  <c r="C22" i="20"/>
  <c r="C23" i="18"/>
  <c r="C23" i="23"/>
  <c r="A10" i="33"/>
  <c r="A10" i="37"/>
  <c r="A11" i="31"/>
  <c r="A10" i="30"/>
  <c r="A11" i="12"/>
  <c r="A11" i="5"/>
  <c r="A10" i="17"/>
  <c r="A9" i="14"/>
  <c r="A11" i="32" s="1"/>
  <c r="A10" i="19"/>
  <c r="A10" i="27"/>
  <c r="A9" i="20"/>
  <c r="A10" i="23"/>
  <c r="A10" i="11"/>
  <c r="A9" i="13"/>
  <c r="A9" i="25"/>
  <c r="A10" i="18"/>
  <c r="A10" i="24"/>
  <c r="B31" i="25"/>
  <c r="B31" i="20"/>
  <c r="C11" i="12"/>
  <c r="B32" i="24"/>
  <c r="B32" i="19"/>
  <c r="B32" i="27"/>
  <c r="B32" i="18"/>
  <c r="B32" i="23"/>
  <c r="B32" i="16"/>
  <c r="B31" i="13"/>
  <c r="C23" i="14" l="1"/>
  <c r="C24" i="37"/>
  <c r="C25" i="5"/>
  <c r="C24" i="30"/>
  <c r="C24" i="33"/>
  <c r="C24" i="32"/>
  <c r="C25" i="31"/>
  <c r="C24" i="27"/>
  <c r="C24" i="16"/>
  <c r="C25" i="12"/>
  <c r="C23" i="25"/>
  <c r="C23" i="20"/>
  <c r="C24" i="24"/>
  <c r="C24" i="19"/>
  <c r="C24" i="18"/>
  <c r="C24" i="23"/>
  <c r="A11" i="33"/>
  <c r="A11" i="37"/>
  <c r="A12" i="12"/>
  <c r="A12" i="31"/>
  <c r="A11" i="30"/>
  <c r="A11" i="18"/>
  <c r="A12" i="5"/>
  <c r="A11" i="17"/>
  <c r="A11" i="27"/>
  <c r="A10" i="20"/>
  <c r="A10" i="14"/>
  <c r="A12" i="32" s="1"/>
  <c r="A11" i="11"/>
  <c r="A11" i="19"/>
  <c r="A10" i="13"/>
  <c r="A11" i="23"/>
  <c r="A11" i="24"/>
  <c r="A10" i="25"/>
  <c r="C12" i="12"/>
  <c r="C10" i="25"/>
  <c r="C10" i="20"/>
  <c r="C11" i="24"/>
  <c r="C11" i="19"/>
  <c r="C11" i="27"/>
  <c r="C11" i="18"/>
  <c r="C11" i="23"/>
  <c r="C11" i="16"/>
  <c r="C24" i="14" l="1"/>
  <c r="C25" i="37"/>
  <c r="C25" i="32"/>
  <c r="C25" i="30"/>
  <c r="C26" i="12"/>
  <c r="C25" i="19"/>
  <c r="C25" i="27"/>
  <c r="C25" i="16"/>
  <c r="C25" i="33"/>
  <c r="C26" i="5"/>
  <c r="C26" i="31"/>
  <c r="C24" i="25"/>
  <c r="C24" i="20"/>
  <c r="C25" i="24"/>
  <c r="C25" i="18"/>
  <c r="C25" i="23"/>
  <c r="A12" i="33"/>
  <c r="A12" i="37"/>
  <c r="A13" i="31"/>
  <c r="A12" i="30"/>
  <c r="A13" i="12"/>
  <c r="A12" i="23"/>
  <c r="A12" i="24"/>
  <c r="A12" i="18"/>
  <c r="A13" i="5"/>
  <c r="A12" i="17"/>
  <c r="A11" i="25"/>
  <c r="A12" i="11"/>
  <c r="A12" i="27"/>
  <c r="A11" i="14"/>
  <c r="A13" i="32" s="1"/>
  <c r="A12" i="19"/>
  <c r="A11" i="13"/>
  <c r="A11" i="20"/>
  <c r="C13" i="12"/>
  <c r="C11" i="25"/>
  <c r="C11" i="20"/>
  <c r="C12" i="24"/>
  <c r="C12" i="19"/>
  <c r="C12" i="27"/>
  <c r="C12" i="18"/>
  <c r="C12" i="23"/>
  <c r="C12" i="16"/>
  <c r="C26" i="24" l="1"/>
  <c r="C26" i="27"/>
  <c r="C26" i="16"/>
  <c r="C27" i="12"/>
  <c r="C25" i="25"/>
  <c r="C25" i="20"/>
  <c r="C26" i="19"/>
  <c r="C26" i="18"/>
  <c r="C26" i="23"/>
  <c r="C25" i="14"/>
  <c r="C26" i="37"/>
  <c r="C27" i="5"/>
  <c r="C26" i="30"/>
  <c r="C26" i="33"/>
  <c r="C26" i="32"/>
  <c r="C27" i="31"/>
  <c r="A13" i="33"/>
  <c r="A13" i="37"/>
  <c r="A13" i="30"/>
  <c r="A14" i="12"/>
  <c r="A14" i="31"/>
  <c r="A14" i="5"/>
  <c r="A13" i="17"/>
  <c r="A13" i="27"/>
  <c r="A12" i="20"/>
  <c r="A12" i="14"/>
  <c r="A14" i="32" s="1"/>
  <c r="A13" i="19"/>
  <c r="A13" i="11"/>
  <c r="A12" i="13"/>
  <c r="A13" i="23"/>
  <c r="A13" i="24"/>
  <c r="A12" i="25"/>
  <c r="A13" i="18"/>
  <c r="C14" i="12"/>
  <c r="C12" i="25"/>
  <c r="C12" i="20"/>
  <c r="C13" i="24"/>
  <c r="C13" i="19"/>
  <c r="C13" i="27"/>
  <c r="C13" i="18"/>
  <c r="C13" i="23"/>
  <c r="C13" i="16"/>
  <c r="C27" i="33" l="1"/>
  <c r="C28" i="5"/>
  <c r="C28" i="31"/>
  <c r="C26" i="25"/>
  <c r="C27" i="24"/>
  <c r="C27" i="18"/>
  <c r="C28" i="12"/>
  <c r="C27" i="16"/>
  <c r="C26" i="14"/>
  <c r="C27" i="37"/>
  <c r="C27" i="32"/>
  <c r="C27" i="30"/>
  <c r="C26" i="20"/>
  <c r="C27" i="19"/>
  <c r="C27" i="23"/>
  <c r="C27" i="27"/>
  <c r="A14" i="33"/>
  <c r="A14" i="37"/>
  <c r="A15" i="31"/>
  <c r="A14" i="30"/>
  <c r="A15" i="12"/>
  <c r="A15" i="5"/>
  <c r="A14" i="17"/>
  <c r="A13" i="25"/>
  <c r="A14" i="18"/>
  <c r="A14" i="23"/>
  <c r="A14" i="24"/>
  <c r="A14" i="11"/>
  <c r="A13" i="13"/>
  <c r="A13" i="20"/>
  <c r="A13" i="14"/>
  <c r="A15" i="32" s="1"/>
  <c r="A14" i="19"/>
  <c r="A14" i="27"/>
  <c r="C28" i="33" l="1"/>
  <c r="C28" i="32"/>
  <c r="C29" i="31"/>
  <c r="C29" i="12"/>
  <c r="C27" i="20"/>
  <c r="C28" i="23"/>
  <c r="C28" i="19"/>
  <c r="C28" i="16"/>
  <c r="C27" i="14"/>
  <c r="C28" i="37"/>
  <c r="C29" i="5"/>
  <c r="C28" i="30"/>
  <c r="C27" i="25"/>
  <c r="C28" i="18"/>
  <c r="C28" i="24"/>
  <c r="C28" i="27"/>
  <c r="A15" i="33"/>
  <c r="A15" i="37"/>
  <c r="A16" i="12"/>
  <c r="A16" i="31"/>
  <c r="A15" i="30"/>
  <c r="A14" i="14"/>
  <c r="A16" i="32" s="1"/>
  <c r="A15" i="19"/>
  <c r="A14" i="13"/>
  <c r="A15" i="23"/>
  <c r="A15" i="24"/>
  <c r="A14" i="25"/>
  <c r="A15" i="11"/>
  <c r="A15" i="18"/>
  <c r="A16" i="5"/>
  <c r="A15" i="17"/>
  <c r="A15" i="27"/>
  <c r="A14" i="20"/>
  <c r="C29" i="33" l="1"/>
  <c r="C30" i="5"/>
  <c r="C30" i="31"/>
  <c r="C39" i="11"/>
  <c r="C28" i="20"/>
  <c r="C29" i="19"/>
  <c r="C29" i="23"/>
  <c r="C30" i="12"/>
  <c r="C28" i="14"/>
  <c r="C29" i="37"/>
  <c r="C29" i="32"/>
  <c r="C29" i="30"/>
  <c r="C28" i="25"/>
  <c r="C29" i="24"/>
  <c r="C29" i="18"/>
  <c r="C29" i="16"/>
  <c r="C29" i="27"/>
  <c r="A16" i="33"/>
  <c r="A16" i="37"/>
  <c r="A17" i="31"/>
  <c r="A16" i="30"/>
  <c r="A17" i="12"/>
  <c r="A16" i="23"/>
  <c r="A15" i="20"/>
  <c r="A16" i="18"/>
  <c r="A17" i="5"/>
  <c r="A16" i="17"/>
  <c r="A15" i="25"/>
  <c r="A16" i="11"/>
  <c r="A16" i="24"/>
  <c r="A15" i="14"/>
  <c r="A17" i="32" s="1"/>
  <c r="A16" i="19"/>
  <c r="A15" i="13"/>
  <c r="A16" i="27"/>
  <c r="C30" i="33" l="1"/>
  <c r="C30" i="32"/>
  <c r="C31" i="31"/>
  <c r="C31" i="12"/>
  <c r="C29" i="20"/>
  <c r="C30" i="23"/>
  <c r="C40" i="11"/>
  <c r="C30" i="19"/>
  <c r="C29" i="14"/>
  <c r="C30" i="37"/>
  <c r="C31" i="5"/>
  <c r="C30" i="30"/>
  <c r="C29" i="25"/>
  <c r="C30" i="18"/>
  <c r="C30" i="16"/>
  <c r="C30" i="24"/>
  <c r="C30" i="27"/>
  <c r="A17" i="33"/>
  <c r="A17" i="37"/>
  <c r="A17" i="30"/>
  <c r="A18" i="12"/>
  <c r="A18" i="31"/>
  <c r="A18" i="5"/>
  <c r="A17" i="17"/>
  <c r="A17" i="27"/>
  <c r="A16" i="20"/>
  <c r="A16" i="14"/>
  <c r="A18" i="32" s="1"/>
  <c r="A17" i="19"/>
  <c r="A17" i="11"/>
  <c r="A16" i="13"/>
  <c r="A17" i="23"/>
  <c r="A17" i="24"/>
  <c r="A16" i="25"/>
  <c r="A17" i="18"/>
  <c r="C31" i="33" l="1"/>
  <c r="C32" i="5"/>
  <c r="C32" i="31"/>
  <c r="C41" i="11"/>
  <c r="C30" i="20"/>
  <c r="C31" i="19"/>
  <c r="C31" i="23"/>
  <c r="C32" i="12"/>
  <c r="C30" i="14"/>
  <c r="C31" i="37"/>
  <c r="C31" i="32"/>
  <c r="C31" i="30"/>
  <c r="C30" i="25"/>
  <c r="C31" i="24"/>
  <c r="C31" i="18"/>
  <c r="C31" i="16"/>
  <c r="C31" i="27"/>
  <c r="A18" i="33"/>
  <c r="A18" i="37"/>
  <c r="A19" i="31"/>
  <c r="A18" i="30"/>
  <c r="A19" i="12"/>
  <c r="A17" i="13"/>
  <c r="A18" i="23"/>
  <c r="A17" i="25"/>
  <c r="A18" i="18"/>
  <c r="A19" i="5"/>
  <c r="A17" i="20"/>
  <c r="A18" i="11"/>
  <c r="A18" i="17"/>
  <c r="A18" i="27"/>
  <c r="A17" i="14"/>
  <c r="A19" i="32" s="1"/>
  <c r="A18" i="19"/>
  <c r="A18" i="24"/>
  <c r="C32" i="33" l="1"/>
  <c r="C32" i="32"/>
  <c r="C33" i="31"/>
  <c r="C33" i="12"/>
  <c r="C32" i="19"/>
  <c r="C42" i="11"/>
  <c r="C31" i="20"/>
  <c r="C32" i="23"/>
  <c r="C31" i="14"/>
  <c r="C32" i="37"/>
  <c r="C33" i="5"/>
  <c r="C32" i="30"/>
  <c r="C32" i="24"/>
  <c r="C32" i="27"/>
  <c r="C31" i="25"/>
  <c r="C32" i="18"/>
  <c r="C32" i="16"/>
  <c r="A19" i="33"/>
  <c r="A19" i="37"/>
  <c r="A20" i="12"/>
  <c r="A20" i="31"/>
  <c r="A19" i="30"/>
  <c r="A19" i="11"/>
  <c r="A19" i="18"/>
  <c r="A20" i="5"/>
  <c r="A19" i="17"/>
  <c r="A19" i="27"/>
  <c r="A18" i="20"/>
  <c r="A18" i="14"/>
  <c r="A20" i="32" s="1"/>
  <c r="A19" i="19"/>
  <c r="A18" i="13"/>
  <c r="A19" i="23"/>
  <c r="A19" i="24"/>
  <c r="A18" i="25"/>
  <c r="C33" i="33" l="1"/>
  <c r="C34" i="5"/>
  <c r="C34" i="31"/>
  <c r="C43" i="11"/>
  <c r="C34" i="12"/>
  <c r="C32" i="20"/>
  <c r="C33" i="19"/>
  <c r="C33" i="23"/>
  <c r="C32" i="14"/>
  <c r="C33" i="37"/>
  <c r="C33" i="32"/>
  <c r="C33" i="30"/>
  <c r="C33" i="27"/>
  <c r="C32" i="25"/>
  <c r="C33" i="24"/>
  <c r="C33" i="18"/>
  <c r="C33" i="16"/>
  <c r="A20" i="33"/>
  <c r="A20" i="37"/>
  <c r="A21" i="31"/>
  <c r="A20" i="30"/>
  <c r="A21" i="12"/>
  <c r="A20" i="24"/>
  <c r="A19" i="14"/>
  <c r="A21" i="32" s="1"/>
  <c r="A20" i="19"/>
  <c r="A19" i="13"/>
  <c r="A20" i="23"/>
  <c r="A19" i="25"/>
  <c r="A20" i="11"/>
  <c r="A19" i="20"/>
  <c r="A20" i="18"/>
  <c r="A21" i="5"/>
  <c r="A20" i="17"/>
  <c r="A20" i="27"/>
  <c r="C34" i="33" l="1"/>
  <c r="C34" i="32"/>
  <c r="C35" i="31"/>
  <c r="C35" i="12"/>
  <c r="C44" i="11"/>
  <c r="C33" i="20"/>
  <c r="C34" i="23"/>
  <c r="C33" i="14"/>
  <c r="C34" i="37"/>
  <c r="C35" i="5"/>
  <c r="C34" i="30"/>
  <c r="C34" i="18"/>
  <c r="C33" i="25"/>
  <c r="C34" i="27"/>
  <c r="C34" i="16"/>
  <c r="A21" i="33"/>
  <c r="A21" i="37"/>
  <c r="A21" i="30"/>
  <c r="A22" i="12"/>
  <c r="A22" i="31"/>
  <c r="A22" i="5"/>
  <c r="A21" i="17"/>
  <c r="A21" i="27"/>
  <c r="A20" i="20"/>
  <c r="A20" i="14"/>
  <c r="A22" i="32" s="1"/>
  <c r="A21" i="19"/>
  <c r="A21" i="11"/>
  <c r="A20" i="13"/>
  <c r="A21" i="23"/>
  <c r="A21" i="24"/>
  <c r="A20" i="25"/>
  <c r="A21" i="18"/>
  <c r="C35" i="33" l="1"/>
  <c r="C36" i="5"/>
  <c r="C36" i="31"/>
  <c r="C45" i="11"/>
  <c r="C34" i="14"/>
  <c r="C35" i="37"/>
  <c r="C35" i="32"/>
  <c r="C35" i="30"/>
  <c r="C36" i="12"/>
  <c r="A22" i="33"/>
  <c r="A22" i="37"/>
  <c r="A23" i="31"/>
  <c r="A22" i="30"/>
  <c r="A23" i="12"/>
  <c r="A23" i="5"/>
  <c r="A22" i="17"/>
  <c r="A22" i="27"/>
  <c r="A21" i="14"/>
  <c r="A23" i="32" s="1"/>
  <c r="A22" i="19"/>
  <c r="A21" i="20"/>
  <c r="A22" i="11"/>
  <c r="A21" i="13"/>
  <c r="A22" i="23"/>
  <c r="A21" i="25"/>
  <c r="A22" i="18"/>
  <c r="A22" i="24"/>
  <c r="C36" i="33" l="1"/>
  <c r="C36" i="32"/>
  <c r="C37" i="31"/>
  <c r="C46" i="11"/>
  <c r="C35" i="14"/>
  <c r="C36" i="37"/>
  <c r="C37" i="5"/>
  <c r="C36" i="30"/>
  <c r="C37" i="12"/>
  <c r="A23" i="33"/>
  <c r="A23" i="37"/>
  <c r="A24" i="12"/>
  <c r="A24" i="31"/>
  <c r="A23" i="30"/>
  <c r="A22" i="14"/>
  <c r="A24" i="32" s="1"/>
  <c r="A23" i="19"/>
  <c r="A22" i="13"/>
  <c r="A23" i="23"/>
  <c r="A23" i="24"/>
  <c r="A22" i="25"/>
  <c r="A22" i="20"/>
  <c r="A23" i="11"/>
  <c r="A23" i="18"/>
  <c r="A24" i="5"/>
  <c r="A23" i="17"/>
  <c r="A23" i="27"/>
  <c r="C36" i="14" l="1"/>
  <c r="C37" i="37"/>
  <c r="C38" i="12"/>
  <c r="C37" i="32"/>
  <c r="C38" i="31"/>
  <c r="C37" i="33"/>
  <c r="C47" i="11"/>
  <c r="C37" i="30"/>
  <c r="C38" i="5"/>
  <c r="A24" i="33"/>
  <c r="A24" i="37"/>
  <c r="A25" i="31"/>
  <c r="A24" i="30"/>
  <c r="A25" i="12"/>
  <c r="A24" i="27"/>
  <c r="A23" i="14"/>
  <c r="A25" i="32" s="1"/>
  <c r="A24" i="19"/>
  <c r="A23" i="13"/>
  <c r="A24" i="23"/>
  <c r="A23" i="25"/>
  <c r="A24" i="11"/>
  <c r="A24" i="24"/>
  <c r="A24" i="18"/>
  <c r="A25" i="5"/>
  <c r="A24" i="17"/>
  <c r="A23" i="20"/>
  <c r="C38" i="33" l="1"/>
  <c r="C38" i="30"/>
  <c r="C39" i="12"/>
  <c r="C38" i="32"/>
  <c r="C38" i="37"/>
  <c r="C48" i="11"/>
  <c r="C39" i="31"/>
  <c r="C39" i="5"/>
  <c r="A25" i="33"/>
  <c r="A25" i="37"/>
  <c r="A25" i="30"/>
  <c r="A26" i="12"/>
  <c r="A26" i="31"/>
  <c r="A26" i="5"/>
  <c r="A25" i="17"/>
  <c r="A25" i="27"/>
  <c r="A24" i="20"/>
  <c r="A24" i="14"/>
  <c r="A26" i="32" s="1"/>
  <c r="A25" i="19"/>
  <c r="A25" i="11"/>
  <c r="A24" i="13"/>
  <c r="A25" i="23"/>
  <c r="A25" i="24"/>
  <c r="A24" i="25"/>
  <c r="A25" i="18"/>
  <c r="A26" i="33" l="1"/>
  <c r="A26" i="37"/>
  <c r="A27" i="31"/>
  <c r="A26" i="30"/>
  <c r="A27" i="12"/>
  <c r="A25" i="13"/>
  <c r="A25" i="20"/>
  <c r="A25" i="14"/>
  <c r="A27" i="32" s="1"/>
  <c r="A26" i="19"/>
  <c r="A26" i="23"/>
  <c r="A26" i="24"/>
  <c r="A26" i="11"/>
  <c r="A26" i="17"/>
  <c r="A25" i="25"/>
  <c r="A26" i="18"/>
  <c r="A27" i="5"/>
  <c r="A26" i="27"/>
  <c r="A27" i="33" l="1"/>
  <c r="A28" i="12"/>
  <c r="A28" i="31"/>
  <c r="A27" i="30"/>
  <c r="A26" i="14"/>
  <c r="A28" i="32" s="1"/>
  <c r="A28" i="5"/>
  <c r="A27" i="17"/>
  <c r="A27" i="27"/>
  <c r="A26" i="20"/>
  <c r="A27" i="19"/>
  <c r="A27" i="11"/>
  <c r="A27" i="18"/>
  <c r="A26" i="13"/>
  <c r="A27" i="23"/>
  <c r="A27" i="24"/>
  <c r="A26" i="25"/>
  <c r="A28" i="33" l="1"/>
  <c r="A29" i="31"/>
  <c r="A28" i="30"/>
  <c r="A29" i="12"/>
  <c r="A28" i="27"/>
  <c r="A29" i="32"/>
  <c r="A28" i="19"/>
  <c r="A27" i="13"/>
  <c r="A27" i="20"/>
  <c r="A28" i="23"/>
  <c r="A28" i="24"/>
  <c r="A28" i="18"/>
  <c r="A29" i="5"/>
  <c r="A28" i="17"/>
  <c r="A27" i="25"/>
  <c r="A29" i="33" l="1"/>
  <c r="A39" i="37"/>
  <c r="A29" i="30"/>
  <c r="A30" i="12"/>
  <c r="A30" i="31"/>
  <c r="A29" i="19"/>
  <c r="A28" i="13"/>
  <c r="A29" i="23"/>
  <c r="A29" i="24"/>
  <c r="A28" i="25"/>
  <c r="A29" i="18"/>
  <c r="A39" i="11"/>
  <c r="A30" i="5"/>
  <c r="A29" i="17"/>
  <c r="A29" i="27"/>
  <c r="A28" i="20"/>
  <c r="A30" i="32"/>
  <c r="A30" i="33" l="1"/>
  <c r="A40" i="37"/>
  <c r="A31" i="31"/>
  <c r="A30" i="30"/>
  <c r="A31" i="12"/>
  <c r="A29" i="13"/>
  <c r="A29" i="20"/>
  <c r="A30" i="18"/>
  <c r="A30" i="27"/>
  <c r="A40" i="11"/>
  <c r="A30" i="17"/>
  <c r="A31" i="32"/>
  <c r="A30" i="19"/>
  <c r="A30" i="23"/>
  <c r="A30" i="24"/>
  <c r="A31" i="5"/>
  <c r="A29" i="25"/>
  <c r="A31" i="33" l="1"/>
  <c r="A41" i="37"/>
  <c r="A32" i="12"/>
  <c r="A32" i="31"/>
  <c r="A31" i="30"/>
  <c r="A32" i="32"/>
  <c r="A32" i="5"/>
  <c r="A31" i="17"/>
  <c r="A31" i="27"/>
  <c r="A30" i="20"/>
  <c r="A31" i="18"/>
  <c r="A41" i="11"/>
  <c r="A31" i="19"/>
  <c r="A30" i="13"/>
  <c r="A31" i="23"/>
  <c r="A31" i="24"/>
  <c r="A30" i="25"/>
  <c r="A32" i="33" l="1"/>
  <c r="A42" i="37"/>
  <c r="A33" i="31"/>
  <c r="A32" i="30"/>
  <c r="A33" i="12"/>
  <c r="A32" i="23"/>
  <c r="A31" i="25"/>
  <c r="A32" i="18"/>
  <c r="A33" i="5"/>
  <c r="A32" i="17"/>
  <c r="A31" i="20"/>
  <c r="A42" i="11"/>
  <c r="A32" i="27"/>
  <c r="A33" i="32"/>
  <c r="A32" i="19"/>
  <c r="A31" i="13"/>
  <c r="A32" i="24"/>
  <c r="A33" i="33" l="1"/>
  <c r="A43" i="37"/>
  <c r="A33" i="30"/>
  <c r="A34" i="12"/>
  <c r="A34" i="31"/>
  <c r="A33" i="18"/>
  <c r="A32" i="13"/>
  <c r="A33" i="23"/>
  <c r="A33" i="24"/>
  <c r="A32" i="25"/>
  <c r="A33" i="19"/>
  <c r="A43" i="11"/>
  <c r="A34" i="5"/>
  <c r="A33" i="17"/>
  <c r="A33" i="27"/>
  <c r="A32" i="20"/>
  <c r="A34" i="32"/>
  <c r="A34" i="33" l="1"/>
  <c r="A44" i="37"/>
  <c r="A35" i="31"/>
  <c r="A34" i="30"/>
  <c r="A35" i="12"/>
  <c r="A35" i="32"/>
  <c r="A34" i="17"/>
  <c r="A35" i="5"/>
  <c r="A33" i="25"/>
  <c r="A44" i="11"/>
  <c r="A33" i="13"/>
  <c r="A33" i="20"/>
  <c r="A34" i="23"/>
  <c r="A35" i="33" l="1"/>
  <c r="A45" i="37"/>
  <c r="A36" i="12"/>
  <c r="A36" i="31"/>
  <c r="A35" i="30"/>
  <c r="A36" i="5"/>
  <c r="A45" i="11"/>
  <c r="A36" i="32" l="1"/>
  <c r="A36" i="33"/>
  <c r="A46" i="37"/>
  <c r="A37" i="31"/>
  <c r="A36" i="30"/>
  <c r="A37" i="12"/>
  <c r="A46" i="11"/>
  <c r="A37" i="5"/>
  <c r="A47" i="37" l="1"/>
  <c r="A37" i="33"/>
  <c r="A47" i="11"/>
  <c r="A37" i="32"/>
  <c r="A38" i="12"/>
  <c r="A38" i="5"/>
  <c r="A37" i="30"/>
  <c r="A38" i="31"/>
  <c r="D12" i="3"/>
  <c r="D7"/>
  <c r="D8"/>
  <c r="D11"/>
  <c r="D10"/>
  <c r="D9"/>
  <c r="D6"/>
  <c r="A48" i="37" l="1"/>
  <c r="A38" i="33"/>
  <c r="A38" i="30"/>
  <c r="A39" i="31"/>
  <c r="A48" i="11"/>
  <c r="A38" i="32"/>
  <c r="A39" i="12"/>
  <c r="A39" i="5"/>
  <c r="CV12" i="33"/>
  <c r="DD12" i="37"/>
  <c r="DD52" l="1"/>
  <c r="DD53"/>
  <c r="DD51"/>
  <c r="DD55" s="1"/>
  <c r="DD57"/>
  <c r="DD56"/>
</calcChain>
</file>

<file path=xl/sharedStrings.xml><?xml version="1.0" encoding="utf-8"?>
<sst xmlns="http://schemas.openxmlformats.org/spreadsheetml/2006/main" count="597" uniqueCount="358">
  <si>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</si>
  <si>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</si>
  <si>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</si>
  <si>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</si>
  <si>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</si>
  <si>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</si>
  <si>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</si>
  <si>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</si>
  <si>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</si>
  <si>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</si>
  <si>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</si>
  <si>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</si>
  <si>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</si>
  <si>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</si>
  <si>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</si>
  <si>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</si>
  <si>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</si>
  <si>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</si>
  <si>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</si>
  <si>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</si>
  <si>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</si>
  <si>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</si>
  <si>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</si>
  <si>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</si>
  <si>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</si>
  <si>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</si>
  <si>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</si>
  <si>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</si>
  <si>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</si>
  <si>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</si>
  <si>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</si>
  <si>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</si>
  <si>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</si>
  <si>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</si>
  <si>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</si>
  <si>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</si>
  <si>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</si>
  <si>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</si>
  <si>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</si>
  <si>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</si>
  <si>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</si>
  <si>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</si>
  <si>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</si>
  <si>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</si>
  <si>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</si>
  <si>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</si>
  <si>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</si>
  <si>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</si>
  <si>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</si>
  <si>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</si>
  <si>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</si>
  <si>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</si>
  <si>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</si>
  <si>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</si>
  <si>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</si>
  <si>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</si>
  <si>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</si>
  <si>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</si>
  <si>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</si>
  <si>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</si>
  <si>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</si>
  <si>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</si>
  <si>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</si>
  <si>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</si>
  <si>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</si>
  <si>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</si>
  <si>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</si>
  <si>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</si>
  <si>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</si>
  <si>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</si>
  <si>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</si>
  <si>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</si>
  <si>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</si>
  <si>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</si>
  <si>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</si>
  <si>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</si>
  <si>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</si>
  <si>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</si>
  <si>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</si>
  <si>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</si>
  <si>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</si>
  <si>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</si>
  <si>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</si>
  <si>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</si>
  <si>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</si>
  <si>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</si>
  <si>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</si>
  <si>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</si>
  <si>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</si>
  <si>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</si>
  <si>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</si>
  <si>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</si>
  <si>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</si>
  <si>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</si>
  <si>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</si>
  <si>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</si>
  <si>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</si>
  <si>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</si>
  <si>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</si>
  <si>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</si>
  <si>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</si>
  <si>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</si>
  <si>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</si>
  <si>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</si>
  <si>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</si>
  <si>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</si>
  <si>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</si>
  <si>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</si>
  <si>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</si>
  <si>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</si>
  <si>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</si>
  <si>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</si>
  <si>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</si>
  <si>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</si>
  <si>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</si>
  <si>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</si>
  <si>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</si>
  <si>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</si>
  <si>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</si>
  <si>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</si>
  <si>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</si>
  <si>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</si>
  <si>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</si>
  <si>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</si>
  <si>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</si>
  <si>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</si>
  <si>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</si>
  <si>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</si>
  <si>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</si>
  <si>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</si>
  <si>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</si>
  <si>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</si>
  <si>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</si>
  <si>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</si>
  <si>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</si>
  <si>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</si>
  <si>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</si>
  <si>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</si>
  <si>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</si>
  <si>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</si>
  <si>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</si>
  <si>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</si>
  <si>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</si>
  <si>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</si>
  <si>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</si>
  <si>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</si>
  <si>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</si>
  <si>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</si>
  <si>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</si>
  <si>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</si>
  <si>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</si>
  <si>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</si>
  <si>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</si>
  <si>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</si>
  <si>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</si>
  <si>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</si>
  <si>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</si>
  <si>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</si>
  <si>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</si>
  <si>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</si>
  <si>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</si>
  <si>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</si>
  <si>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</si>
  <si>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</si>
  <si>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</si>
  <si>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</si>
  <si>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</si>
  <si>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</si>
  <si>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</si>
  <si>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</si>
  <si>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</si>
  <si>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</si>
  <si>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</si>
  <si>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</si>
  <si>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</si>
  <si>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</si>
  <si>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</si>
  <si>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</si>
  <si>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</si>
  <si>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</si>
  <si>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Проявляет  внимательность  и наблюдательность к окружающим людям.</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</si>
  <si>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</si>
  <si>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</si>
  <si>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</si>
  <si>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</si>
  <si>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</si>
  <si>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</si>
  <si>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</si>
  <si>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</si>
  <si>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Соблюдает культуру поведения в транспорте</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</si>
  <si>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</si>
  <si>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</si>
  <si>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Сравнивает предметы по параметрам величины.</t>
  </si>
  <si>
    <t>Группирует объекты по цвету, форме, величине.</t>
  </si>
  <si>
    <t>Владеет способами достижения цели, самостоятелен в выборе средств и материалов, необходимых для деятельности.</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</si>
  <si>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</si>
  <si>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</si>
  <si>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</si>
  <si>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</si>
  <si>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Создаёт постройки и поделки по рисунку, схеме.</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</si>
  <si>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</si>
  <si>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</si>
  <si>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Преобразовывает образцы в соответствии с заданными условиями.</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</si>
  <si>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</si>
  <si>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</si>
  <si>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экологические сказки о наблюдаемых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</si>
  <si>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</si>
  <si>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</si>
  <si>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</si>
  <si>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</si>
  <si>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</si>
  <si>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</si>
  <si>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</si>
  <si>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</si>
  <si>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</si>
  <si>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Самостоятельно обследует и сравнивает геометрические фигуры, измеряет и сравнивает стороны.</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</si>
  <si>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</si>
  <si>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</si>
  <si>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</si>
  <si>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</si>
  <si>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Называет текущий день недели.</t>
  </si>
  <si>
    <t>Ориентируется в окружающем пространстве, устанавливает последовательность различных событий</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</si>
  <si>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</si>
  <si>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</si>
  <si>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</si>
  <si>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</si>
  <si>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</si>
  <si>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</si>
  <si>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</si>
  <si>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</si>
  <si>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</si>
  <si>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</si>
  <si>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</si>
  <si>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в собственном рассказе.</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</si>
  <si>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</si>
  <si>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</si>
  <si>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</si>
  <si>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</si>
  <si>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пользоваться интонацией, мимикой, жестами.</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</si>
  <si>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</si>
  <si>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</si>
  <si>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</si>
  <si>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</si>
  <si>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</si>
  <si>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</si>
  <si>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</si>
  <si>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</si>
  <si>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 к образам прочитанных произведений.</t>
  </si>
  <si>
    <t>Самостоятельно включается в игру-драматизацию.</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</si>
  <si>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</si>
  <si>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</si>
  <si>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</si>
  <si>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</si>
  <si>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</si>
  <si>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</si>
  <si>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Самостоятельно организовывает  знакомые подвижные игры, придумывает с помощью воспитателя игры на заданные сюжеты.</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</si>
  <si>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</si>
  <si>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Ходит на лыжах переменным скользящим шагом, умеет подниматься на горку и спускаться с неё, тормозить при спуске, ухаживать за лыжным инвентарём.</t>
  </si>
  <si>
    <t>Катается на двухколёсном велосипеде и самокате.</t>
  </si>
  <si>
    <t>Знает правила поведения и безопасности в походе, безопасности в полевых условиях.</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</si>
  <si>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</si>
  <si>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</si>
  <si>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</si>
  <si>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</si>
  <si>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</si>
  <si>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</si>
  <si>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</si>
  <si>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</si>
  <si>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</si>
  <si>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группа</t>
  </si>
  <si>
    <t>старшая группа</t>
  </si>
  <si>
    <t>сформирован</t>
  </si>
  <si>
    <t>в стадии формирования</t>
  </si>
  <si>
    <t>не сформирован</t>
  </si>
  <si>
    <t>Называет элементарные  музыкальные термины и использует их в собственной самостоятельной музыкальной деятельности в детском саду и дома.</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</si>
  <si>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</si>
  <si>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</si>
  <si>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</si>
  <si>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</si>
  <si>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</si>
  <si>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 xml:space="preserve">итог </t>
  </si>
  <si>
    <t>Сформированность показателей развития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</si>
  <si>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</si>
  <si>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</si>
  <si>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</si>
  <si>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</si>
  <si>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</si>
  <si>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</si>
  <si>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</si>
  <si>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Проявляет интерес к произведениям изобразительного искусства (живопись, книжная графика, народное декоративно-прикладное искусство).</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</si>
  <si>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</si>
  <si>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</si>
  <si>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Выдвигает гипотезы, проводит элементарные исследования</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</si>
  <si>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</si>
  <si>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</si>
  <si>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</si>
  <si>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</si>
  <si>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</si>
  <si>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</si>
  <si>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</si>
  <si>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</si>
  <si>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</si>
  <si>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</si>
  <si>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</si>
  <si>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</si>
  <si>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кол-во детей принявших участие</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</si>
  <si>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</si>
  <si>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Называет свою страну, её столицу, область, областной центр, город (село), в котором живёт, рассказывает о них.</t>
  </si>
  <si>
    <t>Правильно выполняет обязанности дежурных.</t>
  </si>
  <si>
    <t>Оценивает результаты своего труда., словесно исправляет недочеты при необходимости.</t>
  </si>
  <si>
    <t>Понимает, что свое имя, фамилию, адрес нужно сообщать не всегда и не всем, а в случае необходимости (если ребенок потерялся).</t>
  </si>
  <si>
    <t>Составляет творческие рассказы, сказки о наблюдаемых явлениях, в том числе о явлениях природы.</t>
  </si>
  <si>
    <t>Использует графические модели (календарь природы) для установления причинно-следственных зависимостей в природе.</t>
  </si>
  <si>
    <t>Составляет простейшие мнемосхемы к литературным произведениям, придумывая символические изображения.</t>
  </si>
  <si>
    <t>Понимает авторские средства выразительности, использует их речи.</t>
  </si>
  <si>
    <t>Пользуется способами установления речевых контактов со взрослыми и детьми; уместно использует интонацию, мимику, жест.</t>
  </si>
  <si>
    <t>Придумывает загадки, сравнения.</t>
  </si>
  <si>
    <t>Создаёт сюжетные изображения (на темы окружающей жизни, явлений природы, литературных произведений и т.д.).</t>
  </si>
  <si>
    <t>Знает 2-3 художников-иллюстраторов, отличает их иллюстрации.</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</si>
  <si>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</si>
  <si>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</si>
  <si>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Выполняет упражнения на динамическое равновесие.</t>
  </si>
  <si>
    <t>Принимает правильное исходное положение при метании.</t>
  </si>
  <si>
    <t>Ловит мяч кистями рук с расстояния до 1,5 метров.</t>
  </si>
  <si>
    <t>Выполняет перестроение из одной колонны (шеренги) в две, из одного круга в два.</t>
  </si>
  <si>
    <t>Ходит на лыжах переменным скользящим шагом.</t>
  </si>
  <si>
    <t>Знает правила поведения и безопасности в походе.</t>
  </si>
  <si>
    <t>Оценивает результаты своего труда, словесно исправляет недочеты при необходимости.</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</si>
  <si>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</si>
  <si>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</si>
  <si>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</si>
  <si>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</si>
  <si>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</si>
  <si>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</si>
  <si>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</si>
  <si>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</si>
  <si>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</si>
  <si>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</si>
  <si>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</si>
  <si>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Имеет привычку мыть руки перед едой и после прогулки, игры на полу, ковре.</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</si>
  <si>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</si>
  <si>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</si>
  <si>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</si>
  <si>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2015-2016</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</si>
  <si>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</si>
  <si>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</si>
  <si>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</si>
  <si>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2015-2017</t>
  </si>
  <si>
    <t>2015-2018</t>
  </si>
  <si>
    <t>2015-2019</t>
  </si>
  <si>
    <t>2015-2020</t>
  </si>
  <si>
    <t>2015-2021</t>
  </si>
  <si>
    <t>2015-2022</t>
  </si>
  <si>
    <t>2015-2023</t>
  </si>
  <si>
    <t>2015-2024</t>
  </si>
  <si>
    <t>2015-2025</t>
  </si>
  <si>
    <t>2015-2026</t>
  </si>
  <si>
    <t>2015-2027</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</si>
</sst>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b/>
      <sz val="16"/>
      <color indexed="8"/>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4"/>
      <color theme="0"/>
      <name val="Times New Roman"/>
      <family val="1"/>
      <charset val="204"/>
    </font>
    <font>
      <sz val="10"/>
      <color theme="1"/>
      <name val="Times New Roman"/>
      <family val="1"/>
      <charset val="204"/>
    </font>
    <font>
      <sz val="14"/>
      <color theme="1"/>
      <name val="Times New Roman"/>
      <family val="1"/>
      <charset val="204"/>
    </font>
    <font>
      <b/>
      <sz val="11"/>
      <name val="Times New Roman"/>
      <family val="1"/>
      <charset val="204"/>
    </font>
    <font>
      <sz val="12"/>
      <name val="Times New Roman"/>
      <family val="1"/>
      <charset val="204"/>
    </font>
    <font>
      <b/>
      <sz val="12"/>
      <color theme="0"/>
      <name val="Times New Roman"/>
      <family val="1"/>
      <charset val="204"/>
    </font>
    <font>
      <sz val="11"/>
      <color theme="0"/>
      <name val="Times New Roman"/>
      <family val="1"/>
      <charset val="204"/>
    </font>
    <font>
      <b/>
      <sz val="16"/>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rgb="FFCCFF99"/>
        <bgColor indexed="64"/>
      </patternFill>
    </fill>
    <fill>
      <patternFill patternType="solid">
        <fgColor rgb="FFB8F173"/>
        <bgColor indexed="64"/>
      </patternFill>
    </fill>
    <fill>
      <patternFill patternType="solid">
        <fgColor theme="0"/>
        <bgColor indexed="64"/>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2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18" fillId="0" borderId="1" xfId="0" applyFont="1" applyBorder="1" applyAlignment="1">
      <alignment wrapText="1"/>
    </xf>
    <xf numFmtId="0" fontId="18" fillId="0" borderId="1" xfId="0" applyFont="1" applyBorder="1" applyAlignment="1">
      <alignment horizontal="center"/>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wrapText="1"/>
    </xf>
    <xf numFmtId="0" fontId="25" fillId="0" borderId="1" xfId="0" applyFont="1" applyBorder="1" applyAlignment="1">
      <alignment vertical="center" textRotation="90" wrapText="1"/>
    </xf>
    <xf numFmtId="0" fontId="25" fillId="0" borderId="2" xfId="0" applyFont="1" applyBorder="1" applyAlignment="1">
      <alignment vertical="center" textRotation="90" wrapText="1"/>
    </xf>
    <xf numFmtId="0" fontId="26" fillId="0" borderId="1" xfId="0" applyFont="1" applyBorder="1" applyAlignment="1">
      <alignment vertical="center" textRotation="90" wrapText="1"/>
    </xf>
    <xf numFmtId="0" fontId="26" fillId="0" borderId="2" xfId="0" applyFont="1" applyBorder="1" applyAlignment="1">
      <alignment vertical="center" textRotation="90" wrapText="1"/>
    </xf>
    <xf numFmtId="0" fontId="26" fillId="0" borderId="1" xfId="0" applyFont="1" applyBorder="1" applyAlignment="1">
      <alignment horizontal="center" vertical="center" textRotation="90" wrapText="1"/>
    </xf>
    <xf numFmtId="0" fontId="25" fillId="0" borderId="0" xfId="0" applyFont="1" applyAlignment="1">
      <alignment vertical="center" textRotation="90" wrapText="1"/>
    </xf>
    <xf numFmtId="0" fontId="25" fillId="0" borderId="0" xfId="0" applyFont="1" applyAlignment="1">
      <alignment horizontal="center" vertical="center" textRotation="90" wrapText="1"/>
    </xf>
    <xf numFmtId="0" fontId="25" fillId="0" borderId="0" xfId="0" applyFont="1" applyAlignment="1">
      <alignment horizontal="center" textRotation="90" wrapText="1"/>
    </xf>
    <xf numFmtId="0" fontId="26" fillId="0" borderId="2" xfId="0" applyFont="1" applyBorder="1" applyAlignment="1">
      <alignment horizontal="center" vertical="center" textRotation="90" wrapText="1"/>
    </xf>
    <xf numFmtId="0" fontId="11" fillId="0" borderId="0" xfId="0" applyFont="1" applyBorder="1" applyAlignment="1" applyProtection="1">
      <alignment horizontal="center"/>
      <protection locked="0"/>
    </xf>
    <xf numFmtId="0" fontId="19" fillId="0" borderId="35"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24" fillId="0" borderId="1" xfId="0" applyFont="1" applyBorder="1" applyAlignment="1">
      <alignment horizontal="center" vertical="center" textRotation="90" wrapText="1"/>
    </xf>
    <xf numFmtId="0" fontId="24" fillId="0" borderId="1" xfId="0" applyFont="1" applyBorder="1" applyAlignment="1">
      <alignment vertical="center" textRotation="90" wrapText="1"/>
    </xf>
    <xf numFmtId="0" fontId="27" fillId="0" borderId="3" xfId="0" applyFont="1" applyBorder="1" applyAlignment="1">
      <alignment vertical="center"/>
    </xf>
    <xf numFmtId="0" fontId="27" fillId="0" borderId="1" xfId="0" applyFont="1" applyBorder="1" applyAlignment="1">
      <alignment vertical="center"/>
    </xf>
    <xf numFmtId="164" fontId="28" fillId="0" borderId="1" xfId="0" applyNumberFormat="1" applyFont="1" applyBorder="1" applyAlignment="1" applyProtection="1">
      <alignment horizontal="center" vertical="center" wrapText="1"/>
      <protection hidden="1"/>
    </xf>
    <xf numFmtId="0" fontId="28" fillId="0" borderId="1" xfId="0" applyFont="1" applyBorder="1" applyAlignment="1" applyProtection="1">
      <alignment horizontal="center" vertical="center" wrapText="1"/>
      <protection hidden="1"/>
    </xf>
    <xf numFmtId="0" fontId="18" fillId="0" borderId="1" xfId="0" applyFont="1" applyBorder="1" applyProtection="1">
      <protection hidden="1"/>
    </xf>
    <xf numFmtId="0" fontId="27" fillId="0" borderId="1" xfId="0" applyFont="1" applyBorder="1"/>
    <xf numFmtId="0" fontId="24" fillId="0" borderId="2" xfId="0" applyFont="1" applyBorder="1" applyAlignment="1">
      <alignment vertical="center" textRotation="90" wrapText="1"/>
    </xf>
    <xf numFmtId="0" fontId="24" fillId="0" borderId="2" xfId="0" applyFont="1" applyBorder="1" applyAlignment="1">
      <alignment horizontal="center" vertical="center" textRotation="90" wrapText="1"/>
    </xf>
    <xf numFmtId="0" fontId="24" fillId="0" borderId="0" xfId="0" applyFont="1" applyAlignment="1">
      <alignment horizontal="center" vertical="center" textRotation="90" wrapText="1"/>
    </xf>
    <xf numFmtId="0" fontId="18" fillId="0" borderId="17" xfId="0" applyFont="1" applyBorder="1" applyAlignment="1"/>
    <xf numFmtId="0" fontId="18" fillId="0" borderId="1" xfId="0" applyFont="1" applyBorder="1" applyAlignment="1">
      <alignment horizontal="center"/>
    </xf>
    <xf numFmtId="0" fontId="18" fillId="0" borderId="1" xfId="0" applyFont="1" applyBorder="1" applyAlignment="1">
      <alignment horizontal="center"/>
    </xf>
    <xf numFmtId="0" fontId="18" fillId="0" borderId="3" xfId="0" applyFont="1" applyBorder="1" applyAlignment="1"/>
    <xf numFmtId="0" fontId="27" fillId="0" borderId="3" xfId="0" applyFont="1" applyBorder="1" applyAlignment="1"/>
    <xf numFmtId="0" fontId="18" fillId="0" borderId="20" xfId="0" applyFont="1" applyBorder="1" applyAlignment="1"/>
    <xf numFmtId="0" fontId="18" fillId="0" borderId="4" xfId="0" applyFont="1" applyBorder="1" applyAlignment="1"/>
    <xf numFmtId="0" fontId="18" fillId="0" borderId="34" xfId="0" applyFont="1" applyBorder="1" applyAlignment="1"/>
    <xf numFmtId="0" fontId="24" fillId="0" borderId="11" xfId="0" applyFont="1" applyBorder="1" applyAlignment="1">
      <alignment vertical="center" textRotation="90" wrapText="1"/>
    </xf>
    <xf numFmtId="0" fontId="29" fillId="0" borderId="1" xfId="0" applyFont="1" applyBorder="1" applyAlignment="1">
      <alignment vertical="center" textRotation="90" wrapText="1"/>
    </xf>
    <xf numFmtId="0" fontId="24" fillId="0" borderId="18" xfId="0" applyFont="1" applyBorder="1" applyAlignment="1">
      <alignment horizontal="center" vertical="center" textRotation="90" wrapText="1"/>
    </xf>
    <xf numFmtId="0" fontId="24" fillId="0" borderId="38" xfId="0" applyFont="1" applyBorder="1" applyAlignment="1">
      <alignment horizontal="center" vertical="center" textRotation="90" wrapText="1"/>
    </xf>
    <xf numFmtId="0" fontId="24" fillId="0" borderId="39"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18" fillId="0" borderId="2" xfId="0" applyFont="1" applyBorder="1" applyAlignment="1"/>
    <xf numFmtId="0" fontId="19" fillId="0" borderId="1" xfId="0" applyFont="1" applyBorder="1" applyAlignment="1">
      <alignment horizontal="center" vertical="center" textRotation="90" wrapText="1"/>
    </xf>
    <xf numFmtId="0" fontId="18" fillId="0" borderId="18" xfId="0" applyFont="1" applyBorder="1" applyAlignment="1"/>
    <xf numFmtId="164" fontId="18" fillId="0" borderId="1" xfId="0" applyNumberFormat="1" applyFont="1" applyBorder="1" applyAlignment="1"/>
    <xf numFmtId="0" fontId="26" fillId="0" borderId="1" xfId="0" applyFont="1" applyBorder="1" applyAlignment="1"/>
    <xf numFmtId="0" fontId="30" fillId="0" borderId="0" xfId="0" applyFont="1" applyBorder="1" applyAlignment="1">
      <alignment vertical="center" wrapText="1"/>
    </xf>
    <xf numFmtId="0" fontId="30" fillId="0" borderId="0" xfId="0" applyFont="1" applyBorder="1" applyAlignment="1">
      <alignment horizontal="justify" vertical="center" wrapText="1"/>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29" fillId="0" borderId="32" xfId="0" applyFont="1" applyBorder="1" applyAlignment="1">
      <alignment vertical="center" wrapText="1"/>
    </xf>
    <xf numFmtId="0" fontId="29" fillId="0" borderId="11" xfId="0" applyFont="1" applyBorder="1" applyAlignment="1">
      <alignment vertical="center" wrapText="1"/>
    </xf>
    <xf numFmtId="0" fontId="18" fillId="0" borderId="41" xfId="0" applyFont="1" applyBorder="1" applyAlignment="1">
      <alignment horizontal="center"/>
    </xf>
    <xf numFmtId="0" fontId="18" fillId="0" borderId="42" xfId="0" applyFont="1" applyBorder="1" applyAlignment="1">
      <alignment horizontal="center"/>
    </xf>
    <xf numFmtId="0" fontId="18" fillId="0" borderId="18" xfId="0" applyFont="1" applyBorder="1" applyAlignment="1">
      <alignment horizontal="center"/>
    </xf>
    <xf numFmtId="0" fontId="18" fillId="0" borderId="34" xfId="0" applyFont="1" applyBorder="1" applyAlignment="1">
      <alignment horizontal="center"/>
    </xf>
    <xf numFmtId="0" fontId="18" fillId="0" borderId="24" xfId="0" applyFont="1" applyBorder="1" applyAlignment="1">
      <alignment horizontal="center"/>
    </xf>
    <xf numFmtId="164" fontId="18" fillId="0" borderId="1" xfId="0" applyNumberFormat="1" applyFont="1" applyBorder="1" applyAlignment="1">
      <alignment horizontal="center"/>
    </xf>
    <xf numFmtId="0" fontId="26" fillId="0" borderId="1" xfId="0" applyFont="1" applyBorder="1" applyAlignment="1">
      <alignment horizontal="center"/>
    </xf>
    <xf numFmtId="0" fontId="26" fillId="0" borderId="17" xfId="0" applyFont="1" applyBorder="1" applyAlignment="1">
      <alignment vertical="center" textRotation="90" wrapText="1"/>
    </xf>
    <xf numFmtId="164" fontId="18" fillId="0" borderId="17" xfId="0" applyNumberFormat="1" applyFont="1" applyBorder="1" applyAlignment="1"/>
    <xf numFmtId="0" fontId="24" fillId="0" borderId="11" xfId="0" applyFont="1" applyBorder="1" applyAlignment="1">
      <alignment horizontal="center" vertical="center" textRotation="90" wrapText="1"/>
    </xf>
    <xf numFmtId="0" fontId="18" fillId="0" borderId="0" xfId="0" applyFont="1" applyBorder="1" applyAlignment="1">
      <alignment horizontal="center"/>
    </xf>
    <xf numFmtId="0" fontId="29" fillId="0" borderId="11"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9" fillId="0" borderId="3" xfId="0" applyFont="1" applyBorder="1" applyAlignment="1">
      <alignment horizontal="justify" vertical="top" wrapText="1"/>
    </xf>
    <xf numFmtId="0" fontId="9" fillId="0" borderId="0" xfId="0" applyFont="1" applyBorder="1" applyAlignment="1">
      <alignment horizontal="justify" vertical="top" wrapText="1"/>
    </xf>
    <xf numFmtId="0" fontId="17" fillId="0" borderId="1" xfId="0" applyFont="1" applyBorder="1" applyAlignment="1" applyProtection="1">
      <alignment horizontal="center" vertical="center" wrapText="1"/>
      <protection hidden="1"/>
    </xf>
    <xf numFmtId="0" fontId="18" fillId="0" borderId="0" xfId="0" applyFont="1" applyBorder="1" applyAlignment="1"/>
    <xf numFmtId="0" fontId="18" fillId="0" borderId="0" xfId="0" applyFont="1" applyBorder="1" applyAlignment="1">
      <alignment wrapText="1"/>
    </xf>
    <xf numFmtId="0" fontId="18" fillId="0" borderId="0" xfId="0" applyFont="1" applyFill="1" applyBorder="1" applyProtection="1">
      <protection hidden="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9" fillId="0" borderId="0" xfId="0" applyFont="1" applyBorder="1" applyAlignment="1" applyProtection="1">
      <protection hidden="1"/>
    </xf>
    <xf numFmtId="9" fontId="31" fillId="0" borderId="1" xfId="1" applyFont="1" applyBorder="1" applyAlignment="1" applyProtection="1">
      <alignment horizontal="center" vertical="center" wrapText="1"/>
      <protection hidden="1"/>
    </xf>
    <xf numFmtId="9" fontId="17" fillId="0" borderId="1" xfId="1" applyFont="1" applyBorder="1" applyAlignment="1" applyProtection="1">
      <alignment horizontal="center" vertical="center" wrapText="1"/>
      <protection hidden="1"/>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9" fillId="0" borderId="43" xfId="0" applyFont="1" applyBorder="1" applyAlignment="1">
      <alignment horizontal="center" vertical="center" textRotation="90" wrapText="1"/>
    </xf>
    <xf numFmtId="0" fontId="18" fillId="0" borderId="18" xfId="0" applyFont="1" applyBorder="1"/>
    <xf numFmtId="0" fontId="19" fillId="0" borderId="45" xfId="0" applyFont="1" applyBorder="1" applyAlignment="1">
      <alignment horizontal="center" vertical="center" textRotation="90" wrapText="1"/>
    </xf>
    <xf numFmtId="0" fontId="18" fillId="0" borderId="40" xfId="0" applyFont="1" applyBorder="1"/>
    <xf numFmtId="0" fontId="19" fillId="0" borderId="18" xfId="0" applyFont="1" applyBorder="1" applyAlignment="1">
      <alignment horizontal="center" vertical="center" textRotation="90" wrapText="1"/>
    </xf>
    <xf numFmtId="0" fontId="18" fillId="0" borderId="2" xfId="0" applyFont="1" applyBorder="1" applyAlignment="1">
      <alignment horizontal="center" vertical="center" textRotation="90" wrapText="1"/>
    </xf>
    <xf numFmtId="0" fontId="19" fillId="0" borderId="36" xfId="0" applyFont="1" applyBorder="1" applyAlignment="1">
      <alignment horizontal="center" vertical="center" textRotation="90" wrapText="1"/>
    </xf>
    <xf numFmtId="0" fontId="18" fillId="0" borderId="46" xfId="0" applyFont="1" applyBorder="1"/>
    <xf numFmtId="0" fontId="18" fillId="0" borderId="46" xfId="1" applyNumberFormat="1" applyFont="1" applyBorder="1"/>
    <xf numFmtId="0" fontId="18" fillId="0" borderId="17" xfId="0" applyFont="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17" xfId="0" applyFont="1" applyBorder="1" applyAlignment="1">
      <alignment horizontal="center" textRotation="90" wrapText="1"/>
    </xf>
    <xf numFmtId="0" fontId="18" fillId="0" borderId="2" xfId="0" applyFont="1" applyBorder="1" applyAlignment="1">
      <alignment textRotation="90"/>
    </xf>
    <xf numFmtId="0" fontId="18" fillId="0" borderId="36" xfId="0" applyFont="1" applyBorder="1" applyAlignment="1">
      <alignment textRotation="90"/>
    </xf>
    <xf numFmtId="1" fontId="18" fillId="0" borderId="46" xfId="1" applyNumberFormat="1" applyFont="1" applyBorder="1"/>
    <xf numFmtId="1" fontId="18" fillId="0" borderId="40" xfId="1" applyNumberFormat="1" applyFont="1" applyBorder="1"/>
    <xf numFmtId="0" fontId="19" fillId="0" borderId="17" xfId="0" applyFont="1" applyBorder="1" applyProtection="1">
      <protection locked="0"/>
    </xf>
    <xf numFmtId="0" fontId="26" fillId="0" borderId="17" xfId="0" applyFont="1" applyBorder="1"/>
    <xf numFmtId="0" fontId="26" fillId="0" borderId="3" xfId="0" applyFont="1" applyBorder="1"/>
    <xf numFmtId="0" fontId="26" fillId="0" borderId="1" xfId="0" applyFont="1" applyBorder="1" applyProtection="1">
      <protection locked="0"/>
    </xf>
    <xf numFmtId="0" fontId="24" fillId="0" borderId="2" xfId="0" applyFont="1" applyBorder="1" applyAlignment="1" applyProtection="1">
      <alignment vertical="center" wrapText="1"/>
      <protection locked="0"/>
    </xf>
    <xf numFmtId="0" fontId="26" fillId="0" borderId="3" xfId="0" applyFont="1" applyBorder="1" applyProtection="1">
      <protection locked="0"/>
    </xf>
    <xf numFmtId="0" fontId="24" fillId="0" borderId="18" xfId="0" applyFont="1" applyBorder="1" applyAlignment="1" applyProtection="1">
      <alignment vertical="center" wrapText="1"/>
      <protection locked="0"/>
    </xf>
    <xf numFmtId="0" fontId="26" fillId="0" borderId="18" xfId="0" applyFont="1" applyBorder="1" applyProtection="1">
      <protection locked="0"/>
    </xf>
    <xf numFmtId="0" fontId="26" fillId="0" borderId="2" xfId="0" applyFont="1" applyBorder="1" applyProtection="1">
      <protection locked="0"/>
    </xf>
    <xf numFmtId="0" fontId="26" fillId="0" borderId="18" xfId="0" applyFont="1" applyBorder="1" applyAlignment="1" applyProtection="1">
      <alignment vertical="top"/>
      <protection locked="0"/>
    </xf>
    <xf numFmtId="0" fontId="18" fillId="0" borderId="29" xfId="0" applyFont="1" applyBorder="1"/>
    <xf numFmtId="1" fontId="18" fillId="0" borderId="48" xfId="1" applyNumberFormat="1" applyFont="1" applyBorder="1"/>
    <xf numFmtId="1" fontId="18" fillId="0" borderId="41" xfId="1" applyNumberFormat="1" applyFont="1" applyBorder="1"/>
    <xf numFmtId="1" fontId="18" fillId="0" borderId="1" xfId="1" applyNumberFormat="1" applyFont="1" applyBorder="1"/>
    <xf numFmtId="0" fontId="18" fillId="0" borderId="1" xfId="1" applyNumberFormat="1" applyFont="1" applyBorder="1"/>
    <xf numFmtId="0" fontId="26" fillId="0" borderId="1" xfId="0" applyFont="1" applyBorder="1"/>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9" fontId="18" fillId="0" borderId="1" xfId="1" applyFont="1" applyBorder="1"/>
    <xf numFmtId="0" fontId="20" fillId="6" borderId="2" xfId="0" applyFont="1" applyFill="1" applyBorder="1" applyAlignment="1" applyProtection="1">
      <alignment horizontal="center" vertical="center"/>
    </xf>
    <xf numFmtId="0" fontId="17" fillId="0" borderId="1" xfId="0" applyFont="1" applyFill="1" applyBorder="1" applyAlignment="1">
      <alignment horizontal="center" vertical="center" wrapText="1"/>
    </xf>
    <xf numFmtId="0" fontId="26" fillId="0" borderId="11" xfId="0" applyFont="1" applyBorder="1" applyAlignment="1">
      <alignment vertical="center" textRotation="90" wrapText="1"/>
    </xf>
    <xf numFmtId="0" fontId="14" fillId="0" borderId="1" xfId="0" applyFont="1" applyBorder="1" applyAlignment="1">
      <alignment horizontal="center" vertical="center" textRotation="90" wrapText="1"/>
    </xf>
    <xf numFmtId="0" fontId="18" fillId="0" borderId="1" xfId="0" applyFont="1" applyBorder="1" applyAlignment="1">
      <alignment horizontal="center"/>
    </xf>
    <xf numFmtId="0" fontId="18" fillId="0" borderId="17" xfId="0" applyFont="1" applyBorder="1" applyProtection="1">
      <protection locked="0"/>
    </xf>
    <xf numFmtId="0" fontId="19" fillId="0" borderId="2" xfId="0" applyFont="1" applyBorder="1" applyProtection="1">
      <protection locked="0"/>
    </xf>
    <xf numFmtId="0" fontId="18" fillId="0" borderId="2" xfId="0" applyFont="1" applyBorder="1" applyProtection="1">
      <protection locked="0"/>
    </xf>
    <xf numFmtId="0" fontId="21" fillId="0" borderId="3" xfId="0" applyFont="1" applyBorder="1"/>
    <xf numFmtId="164" fontId="21" fillId="0" borderId="13" xfId="0" applyNumberFormat="1" applyFont="1" applyBorder="1"/>
    <xf numFmtId="0" fontId="21" fillId="0" borderId="15" xfId="0" applyFont="1" applyBorder="1" applyAlignment="1"/>
    <xf numFmtId="164" fontId="21" fillId="0" borderId="4" xfId="0" applyNumberFormat="1" applyFont="1" applyBorder="1"/>
    <xf numFmtId="0" fontId="21" fillId="0" borderId="5" xfId="0" applyFont="1" applyBorder="1"/>
    <xf numFmtId="0" fontId="24" fillId="0" borderId="11" xfId="0" applyFont="1" applyBorder="1" applyAlignment="1" applyProtection="1">
      <alignment vertical="center" wrapText="1"/>
      <protection locked="0"/>
    </xf>
    <xf numFmtId="0" fontId="24" fillId="0" borderId="24" xfId="0" applyFont="1" applyBorder="1" applyAlignment="1" applyProtection="1">
      <alignment vertical="center" wrapText="1"/>
      <protection locked="0"/>
    </xf>
    <xf numFmtId="0" fontId="26" fillId="0" borderId="24" xfId="0" applyFont="1" applyBorder="1" applyProtection="1">
      <protection locked="0"/>
    </xf>
    <xf numFmtId="164" fontId="17" fillId="0" borderId="13" xfId="0" applyNumberFormat="1" applyFont="1" applyBorder="1"/>
    <xf numFmtId="0" fontId="17" fillId="0" borderId="15" xfId="0" applyFont="1" applyBorder="1"/>
    <xf numFmtId="0" fontId="17" fillId="0" borderId="5" xfId="0" applyFont="1" applyBorder="1"/>
    <xf numFmtId="0" fontId="0" fillId="0" borderId="2" xfId="0" applyFont="1" applyBorder="1"/>
    <xf numFmtId="0" fontId="21" fillId="0" borderId="15" xfId="0" applyFont="1" applyBorder="1"/>
    <xf numFmtId="0" fontId="26" fillId="0" borderId="11" xfId="0" applyFont="1" applyBorder="1" applyProtection="1">
      <protection locked="0"/>
    </xf>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0" fontId="21" fillId="0" borderId="15" xfId="0" applyFont="1" applyBorder="1" applyAlignment="1" applyProtection="1">
      <protection hidden="1"/>
    </xf>
    <xf numFmtId="0" fontId="21" fillId="0" borderId="5" xfId="0" applyFont="1" applyBorder="1" applyAlignment="1" applyProtection="1">
      <protection hidden="1"/>
    </xf>
    <xf numFmtId="164" fontId="17" fillId="0" borderId="13" xfId="0" applyNumberFormat="1" applyFont="1" applyBorder="1" applyAlignment="1" applyProtection="1">
      <protection hidden="1"/>
    </xf>
    <xf numFmtId="0" fontId="17" fillId="0" borderId="15" xfId="0" applyFont="1" applyBorder="1" applyAlignment="1" applyProtection="1">
      <protection hidden="1"/>
    </xf>
    <xf numFmtId="164" fontId="17" fillId="0" borderId="4" xfId="0" applyNumberFormat="1" applyFont="1" applyBorder="1" applyAlignment="1" applyProtection="1">
      <protection hidden="1"/>
    </xf>
    <xf numFmtId="0" fontId="17" fillId="0" borderId="5" xfId="0" applyFont="1" applyBorder="1" applyAlignment="1" applyProtection="1">
      <protection hidden="1"/>
    </xf>
    <xf numFmtId="164" fontId="17" fillId="0" borderId="2" xfId="0" applyNumberFormat="1" applyFont="1" applyBorder="1" applyAlignment="1" applyProtection="1"/>
    <xf numFmtId="164" fontId="17" fillId="0" borderId="13" xfId="0" applyNumberFormat="1" applyFont="1" applyBorder="1" applyProtection="1">
      <protection hidden="1"/>
    </xf>
    <xf numFmtId="0" fontId="17" fillId="0" borderId="15" xfId="0" applyFont="1" applyBorder="1" applyProtection="1">
      <protection hidden="1"/>
    </xf>
    <xf numFmtId="164" fontId="17" fillId="0" borderId="4" xfId="0" applyNumberFormat="1" applyFont="1" applyBorder="1" applyProtection="1">
      <protection hidden="1"/>
    </xf>
    <xf numFmtId="0" fontId="17" fillId="0" borderId="5" xfId="0" applyFont="1" applyBorder="1" applyProtection="1">
      <protection hidden="1"/>
    </xf>
    <xf numFmtId="0" fontId="11" fillId="0" borderId="2" xfId="0" applyFont="1" applyBorder="1" applyProtection="1"/>
    <xf numFmtId="0" fontId="18" fillId="0" borderId="3" xfId="0" applyFont="1" applyBorder="1" applyProtection="1">
      <protection hidden="1"/>
    </xf>
    <xf numFmtId="0" fontId="9"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30" fillId="0" borderId="1" xfId="0" applyFont="1" applyBorder="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wrapText="1"/>
    </xf>
    <xf numFmtId="164" fontId="21" fillId="0" borderId="6" xfId="0" applyNumberFormat="1" applyFont="1" applyBorder="1"/>
    <xf numFmtId="0" fontId="21" fillId="0" borderId="12" xfId="0" applyFont="1" applyBorder="1"/>
    <xf numFmtId="0" fontId="17" fillId="0" borderId="12" xfId="0" applyFont="1" applyBorder="1"/>
    <xf numFmtId="0" fontId="21" fillId="0" borderId="5" xfId="0" applyFont="1" applyBorder="1" applyAlignment="1"/>
    <xf numFmtId="0" fontId="21" fillId="0" borderId="12" xfId="0" applyFont="1" applyBorder="1" applyAlignment="1"/>
    <xf numFmtId="164" fontId="17" fillId="0" borderId="6" xfId="0" applyNumberFormat="1" applyFont="1" applyBorder="1" applyProtection="1"/>
    <xf numFmtId="0" fontId="17" fillId="0" borderId="12" xfId="0" applyFont="1" applyBorder="1" applyProtection="1"/>
    <xf numFmtId="0" fontId="18" fillId="0" borderId="11" xfId="0" applyFont="1" applyBorder="1" applyProtection="1">
      <protection locked="0"/>
    </xf>
    <xf numFmtId="0" fontId="17" fillId="0" borderId="12" xfId="0" applyFont="1" applyBorder="1" applyAlignment="1" applyProtection="1">
      <protection hidden="1"/>
    </xf>
    <xf numFmtId="164" fontId="17" fillId="0" borderId="6" xfId="0" applyNumberFormat="1" applyFont="1" applyBorder="1" applyAlignment="1" applyProtection="1">
      <protection hidden="1"/>
    </xf>
    <xf numFmtId="164" fontId="17" fillId="0" borderId="50" xfId="0" applyNumberFormat="1" applyFont="1" applyBorder="1" applyAlignment="1" applyProtection="1">
      <protection hidden="1"/>
    </xf>
    <xf numFmtId="164" fontId="17" fillId="0" borderId="2" xfId="0" applyNumberFormat="1" applyFont="1" applyBorder="1" applyAlignment="1" applyProtection="1">
      <protection hidden="1"/>
    </xf>
    <xf numFmtId="164" fontId="17" fillId="0" borderId="51" xfId="0" applyNumberFormat="1" applyFont="1" applyBorder="1" applyAlignment="1" applyProtection="1">
      <protection hidden="1"/>
    </xf>
    <xf numFmtId="0" fontId="21" fillId="0" borderId="12" xfId="0" applyFont="1" applyBorder="1" applyAlignment="1" applyProtection="1">
      <protection hidden="1"/>
    </xf>
    <xf numFmtId="164" fontId="21" fillId="0" borderId="6" xfId="0" applyNumberFormat="1" applyFont="1" applyBorder="1" applyAlignment="1" applyProtection="1"/>
    <xf numFmtId="0" fontId="21" fillId="0" borderId="12" xfId="0" applyFont="1" applyBorder="1" applyAlignment="1" applyProtection="1"/>
    <xf numFmtId="0" fontId="17" fillId="0" borderId="12" xfId="0" applyFont="1" applyBorder="1" applyProtection="1">
      <protection hidden="1"/>
    </xf>
    <xf numFmtId="164" fontId="17" fillId="0" borderId="6" xfId="0" applyNumberFormat="1" applyFont="1" applyBorder="1" applyProtection="1">
      <protection hidden="1"/>
    </xf>
    <xf numFmtId="164" fontId="17" fillId="0" borderId="3" xfId="0" applyNumberFormat="1" applyFont="1" applyBorder="1" applyProtection="1">
      <protection hidden="1"/>
    </xf>
    <xf numFmtId="0" fontId="17" fillId="0" borderId="3" xfId="0" applyFont="1" applyBorder="1" applyProtection="1">
      <protection hidden="1"/>
    </xf>
    <xf numFmtId="0" fontId="24" fillId="0" borderId="8" xfId="0" applyFont="1" applyBorder="1" applyAlignment="1">
      <alignment horizontal="center" vertical="center" textRotation="90" wrapText="1"/>
    </xf>
    <xf numFmtId="0" fontId="24" fillId="0" borderId="8" xfId="0" applyFont="1" applyBorder="1" applyAlignment="1">
      <alignment vertical="center" textRotation="90" wrapText="1"/>
    </xf>
    <xf numFmtId="0" fontId="24" fillId="0" borderId="23" xfId="0" applyFont="1" applyBorder="1" applyAlignment="1">
      <alignment vertical="center" textRotation="90" wrapText="1"/>
    </xf>
    <xf numFmtId="0" fontId="29" fillId="0" borderId="28" xfId="0" applyFont="1" applyBorder="1" applyAlignment="1">
      <alignment vertical="center" wrapText="1"/>
    </xf>
    <xf numFmtId="0" fontId="29" fillId="0" borderId="14" xfId="0" applyFont="1" applyBorder="1" applyAlignment="1">
      <alignment vertical="center" wrapText="1"/>
    </xf>
    <xf numFmtId="0" fontId="18" fillId="0" borderId="14" xfId="0" applyFont="1" applyBorder="1"/>
    <xf numFmtId="0" fontId="24" fillId="0" borderId="0" xfId="0" applyFont="1" applyBorder="1" applyAlignment="1">
      <alignment horizontal="center" vertical="center" textRotation="90" wrapText="1"/>
    </xf>
    <xf numFmtId="164" fontId="18" fillId="0" borderId="19" xfId="0" applyNumberFormat="1" applyFont="1" applyBorder="1" applyAlignment="1"/>
    <xf numFmtId="0" fontId="18" fillId="0" borderId="7" xfId="0" applyFont="1" applyBorder="1"/>
    <xf numFmtId="0" fontId="18" fillId="0" borderId="22" xfId="0" applyFont="1" applyBorder="1" applyAlignment="1"/>
    <xf numFmtId="0" fontId="18" fillId="0" borderId="29" xfId="0" applyFont="1" applyBorder="1" applyAlignment="1"/>
    <xf numFmtId="0" fontId="18" fillId="0" borderId="8" xfId="0" applyFont="1" applyBorder="1" applyAlignment="1"/>
    <xf numFmtId="0" fontId="18" fillId="0" borderId="23" xfId="0" applyFont="1" applyBorder="1" applyAlignment="1"/>
    <xf numFmtId="164" fontId="18" fillId="0" borderId="3" xfId="0" applyNumberFormat="1" applyFont="1" applyBorder="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18" fillId="0" borderId="23" xfId="0" applyFont="1" applyBorder="1" applyProtection="1">
      <protection locked="0"/>
    </xf>
    <xf numFmtId="0" fontId="18" fillId="0" borderId="8" xfId="0" applyFont="1" applyBorder="1" applyProtection="1">
      <protection locked="0"/>
    </xf>
    <xf numFmtId="0" fontId="18" fillId="0" borderId="29" xfId="0" applyFont="1" applyBorder="1" applyProtection="1">
      <protection locked="0"/>
    </xf>
    <xf numFmtId="164" fontId="18" fillId="0" borderId="20" xfId="0" applyNumberFormat="1" applyFont="1" applyBorder="1"/>
    <xf numFmtId="164" fontId="17" fillId="0" borderId="3" xfId="0" applyNumberFormat="1" applyFont="1" applyBorder="1" applyProtection="1"/>
    <xf numFmtId="164" fontId="18" fillId="0" borderId="46" xfId="1" applyNumberFormat="1" applyFont="1" applyBorder="1"/>
    <xf numFmtId="164" fontId="18" fillId="0" borderId="40" xfId="1" applyNumberFormat="1" applyFont="1" applyBorder="1"/>
    <xf numFmtId="164" fontId="18" fillId="0" borderId="48" xfId="1" applyNumberFormat="1" applyFont="1" applyBorder="1"/>
    <xf numFmtId="0" fontId="19" fillId="0" borderId="1" xfId="0" applyNumberFormat="1" applyFont="1" applyBorder="1" applyAlignment="1">
      <alignment horizontal="center"/>
    </xf>
    <xf numFmtId="0" fontId="32" fillId="0" borderId="1" xfId="0" applyFont="1" applyBorder="1" applyAlignment="1">
      <alignment vertical="center"/>
    </xf>
    <xf numFmtId="0" fontId="27" fillId="0" borderId="1" xfId="0" applyFont="1" applyBorder="1" applyProtection="1">
      <protection locked="0"/>
    </xf>
    <xf numFmtId="0" fontId="30" fillId="0" borderId="8" xfId="0" applyFont="1" applyBorder="1" applyAlignment="1">
      <alignment horizontal="center" vertical="center" wrapText="1"/>
    </xf>
    <xf numFmtId="9" fontId="21" fillId="0" borderId="1" xfId="1" applyFont="1" applyBorder="1" applyAlignment="1">
      <alignment horizontal="center" vertical="center" wrapText="1"/>
    </xf>
    <xf numFmtId="0" fontId="13" fillId="3" borderId="3" xfId="0" applyFont="1" applyFill="1" applyBorder="1" applyAlignment="1" applyProtection="1">
      <alignment horizontal="center"/>
      <protection hidden="1"/>
    </xf>
    <xf numFmtId="9" fontId="21" fillId="0" borderId="8" xfId="1" applyFont="1" applyBorder="1" applyAlignment="1">
      <alignment horizontal="center" vertical="center" wrapText="1"/>
    </xf>
    <xf numFmtId="164" fontId="33" fillId="3" borderId="1" xfId="0" applyNumberFormat="1" applyFont="1" applyFill="1" applyBorder="1" applyAlignment="1" applyProtection="1">
      <alignment horizontal="center"/>
      <protection hidden="1"/>
    </xf>
    <xf numFmtId="0" fontId="11" fillId="3" borderId="1" xfId="0" applyFont="1" applyFill="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vertical="center" wrapText="1"/>
      <protection hidden="1"/>
    </xf>
    <xf numFmtId="164" fontId="34" fillId="0" borderId="1" xfId="0" applyNumberFormat="1" applyFont="1" applyBorder="1" applyAlignment="1" applyProtection="1">
      <alignment horizontal="center" vertical="center" wrapText="1"/>
      <protection hidden="1"/>
    </xf>
    <xf numFmtId="0" fontId="34" fillId="0" borderId="1" xfId="0" applyFont="1" applyBorder="1" applyAlignment="1" applyProtection="1">
      <alignment horizontal="center" vertical="center" wrapText="1"/>
      <protection hidden="1"/>
    </xf>
    <xf numFmtId="164" fontId="33" fillId="4" borderId="1" xfId="0" applyNumberFormat="1" applyFont="1" applyFill="1" applyBorder="1" applyAlignment="1" applyProtection="1">
      <alignment horizontal="center" wrapText="1"/>
      <protection hidden="1"/>
    </xf>
    <xf numFmtId="164" fontId="34" fillId="0" borderId="1" xfId="0" applyNumberFormat="1" applyFont="1" applyBorder="1" applyAlignment="1" applyProtection="1">
      <alignment horizontal="center" vertical="center"/>
      <protection hidden="1"/>
    </xf>
    <xf numFmtId="0" fontId="19" fillId="0" borderId="23" xfId="0" applyFont="1" applyBorder="1" applyAlignment="1" applyProtection="1">
      <alignment vertical="center" wrapText="1"/>
      <protection hidden="1"/>
    </xf>
    <xf numFmtId="0" fontId="34" fillId="5" borderId="1" xfId="0" applyFont="1" applyFill="1" applyBorder="1" applyAlignment="1" applyProtection="1">
      <alignment horizontal="center" vertical="center" wrapText="1"/>
      <protection hidden="1"/>
    </xf>
    <xf numFmtId="164" fontId="34" fillId="5" borderId="8" xfId="0" applyNumberFormat="1" applyFont="1" applyFill="1" applyBorder="1" applyAlignment="1" applyProtection="1">
      <alignment horizontal="center" vertical="center" wrapText="1"/>
      <protection hidden="1"/>
    </xf>
    <xf numFmtId="0" fontId="18" fillId="0" borderId="1" xfId="0" applyFont="1" applyBorder="1" applyAlignment="1">
      <alignment horizontal="center"/>
    </xf>
    <xf numFmtId="0" fontId="32" fillId="0" borderId="3" xfId="0" applyFont="1" applyBorder="1" applyAlignment="1">
      <alignment vertical="center"/>
    </xf>
    <xf numFmtId="0" fontId="16" fillId="0" borderId="0" xfId="0" applyFont="1" applyBorder="1" applyAlignment="1" applyProtection="1">
      <protection hidden="1"/>
    </xf>
    <xf numFmtId="0" fontId="13" fillId="0" borderId="24" xfId="0" applyFont="1" applyBorder="1" applyAlignment="1" applyProtection="1">
      <protection hidden="1"/>
    </xf>
    <xf numFmtId="0" fontId="25" fillId="0" borderId="3" xfId="0" applyFont="1" applyBorder="1" applyAlignment="1">
      <alignment vertical="center"/>
    </xf>
    <xf numFmtId="0" fontId="17" fillId="0" borderId="1" xfId="0" applyFont="1" applyBorder="1" applyAlignment="1">
      <alignment horizontal="center"/>
    </xf>
    <xf numFmtId="0" fontId="17" fillId="0" borderId="1" xfId="0" applyFont="1" applyBorder="1" applyAlignment="1">
      <alignment horizontal="center" vertical="center" wrapText="1"/>
    </xf>
    <xf numFmtId="0" fontId="17" fillId="0" borderId="1" xfId="0" applyFont="1" applyBorder="1" applyAlignment="1">
      <alignment horizontal="center" wrapText="1"/>
    </xf>
    <xf numFmtId="0" fontId="18" fillId="0" borderId="1" xfId="0" applyFont="1" applyBorder="1" applyAlignment="1">
      <alignment horizontal="center"/>
    </xf>
    <xf numFmtId="0" fontId="18" fillId="0" borderId="1" xfId="0" applyFont="1" applyBorder="1" applyAlignment="1">
      <alignment horizontal="center" wrapText="1"/>
    </xf>
    <xf numFmtId="0" fontId="17" fillId="0" borderId="1" xfId="0" applyFont="1" applyFill="1" applyBorder="1" applyAlignment="1">
      <alignment horizontal="center" vertical="center" wrapText="1"/>
    </xf>
    <xf numFmtId="0" fontId="21" fillId="0" borderId="8"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7" fillId="0" borderId="17" xfId="0" applyFont="1" applyBorder="1" applyAlignment="1">
      <alignment horizontal="center" vertical="center"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26" fillId="0" borderId="8" xfId="0" applyFont="1" applyBorder="1" applyAlignment="1">
      <alignment horizontal="center" vertical="center" textRotation="90" wrapText="1"/>
    </xf>
    <xf numFmtId="0" fontId="26" fillId="0" borderId="3" xfId="0" applyFont="1" applyBorder="1" applyAlignment="1">
      <alignment horizontal="center" vertical="center" textRotation="90" wrapText="1"/>
    </xf>
    <xf numFmtId="0" fontId="14" fillId="0" borderId="8" xfId="0" applyFont="1" applyBorder="1" applyAlignment="1">
      <alignment horizontal="center" vertical="center" textRotation="90"/>
    </xf>
    <xf numFmtId="0" fontId="14" fillId="0" borderId="3" xfId="0" applyFont="1" applyBorder="1" applyAlignment="1">
      <alignment horizontal="center" vertical="center" textRotation="90"/>
    </xf>
    <xf numFmtId="0" fontId="17" fillId="0" borderId="49" xfId="0" applyFont="1" applyBorder="1" applyAlignment="1">
      <alignment horizontal="center"/>
    </xf>
    <xf numFmtId="0" fontId="17" fillId="0" borderId="38"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8" fillId="0" borderId="8" xfId="0" applyFont="1" applyBorder="1" applyAlignment="1">
      <alignment horizontal="center"/>
    </xf>
    <xf numFmtId="0" fontId="18" fillId="0" borderId="3" xfId="0" applyFont="1" applyBorder="1" applyAlignment="1">
      <alignment horizontal="center"/>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8" xfId="0" applyFont="1" applyBorder="1" applyAlignment="1">
      <alignment horizontal="center"/>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4" xfId="0" applyFont="1" applyBorder="1" applyAlignment="1">
      <alignment horizont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4"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47" xfId="0" applyFont="1" applyBorder="1" applyAlignment="1">
      <alignment horizontal="center" wrapText="1" readingOrder="1"/>
    </xf>
    <xf numFmtId="0" fontId="21" fillId="0" borderId="23" xfId="0" applyFont="1" applyBorder="1" applyAlignment="1">
      <alignment horizontal="center" wrapText="1" readingOrder="1"/>
    </xf>
    <xf numFmtId="0" fontId="11" fillId="3" borderId="17" xfId="0" applyFont="1" applyFill="1" applyBorder="1" applyAlignment="1" applyProtection="1">
      <alignment horizontal="left" vertical="center"/>
      <protection hidden="1"/>
    </xf>
    <xf numFmtId="0" fontId="11" fillId="3" borderId="11" xfId="0" applyFont="1" applyFill="1" applyBorder="1" applyAlignment="1" applyProtection="1">
      <alignment horizontal="left" vertical="center"/>
      <protection hidden="1"/>
    </xf>
    <xf numFmtId="0" fontId="11" fillId="3" borderId="2" xfId="0" applyFont="1" applyFill="1" applyBorder="1" applyAlignment="1" applyProtection="1">
      <alignment horizontal="left" vertical="center"/>
      <protection hidden="1"/>
    </xf>
    <xf numFmtId="0" fontId="19" fillId="0" borderId="1" xfId="0" applyFont="1" applyBorder="1" applyAlignment="1" applyProtection="1">
      <alignment horizontal="left" vertical="center"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16" fillId="0" borderId="0" xfId="0" applyFont="1" applyBorder="1" applyAlignment="1" applyProtection="1">
      <alignment horizontal="center"/>
      <protection hidden="1"/>
    </xf>
    <xf numFmtId="0" fontId="13" fillId="0" borderId="24" xfId="0" applyFont="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1" fillId="3" borderId="1" xfId="0" applyFont="1" applyFill="1" applyBorder="1" applyAlignment="1" applyProtection="1">
      <alignment horizontal="center" vertical="center" wrapText="1"/>
      <protection hidden="1"/>
    </xf>
    <xf numFmtId="0" fontId="22" fillId="3" borderId="1" xfId="0" applyFont="1" applyFill="1" applyBorder="1" applyAlignment="1">
      <alignment horizontal="center" vertical="center" wrapText="1"/>
    </xf>
    <xf numFmtId="0" fontId="11" fillId="4" borderId="1" xfId="0" applyFont="1" applyFill="1" applyBorder="1" applyAlignment="1" applyProtection="1">
      <alignment horizontal="left"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8" fillId="0" borderId="0" xfId="0" applyFont="1" applyBorder="1" applyAlignment="1">
      <alignment horizontal="center"/>
    </xf>
    <xf numFmtId="0" fontId="19" fillId="0" borderId="1" xfId="0" applyFont="1" applyBorder="1" applyAlignment="1" applyProtection="1">
      <alignment horizontal="left" vertical="top" wrapText="1"/>
      <protection hidden="1"/>
    </xf>
    <xf numFmtId="0" fontId="18" fillId="0" borderId="1" xfId="0" applyFont="1" applyBorder="1" applyAlignment="1">
      <alignment horizontal="left" vertical="center"/>
    </xf>
    <xf numFmtId="0" fontId="19" fillId="0" borderId="1" xfId="0" applyFont="1" applyBorder="1" applyAlignment="1" applyProtection="1">
      <alignment horizontal="left" wrapText="1"/>
      <protection hidden="1"/>
    </xf>
    <xf numFmtId="0" fontId="11" fillId="4" borderId="17" xfId="0" applyFont="1" applyFill="1" applyBorder="1" applyAlignment="1" applyProtection="1">
      <alignment horizontal="left" vertical="center" wrapText="1"/>
      <protection hidden="1"/>
    </xf>
    <xf numFmtId="0" fontId="11" fillId="4" borderId="11" xfId="0" applyFont="1" applyFill="1" applyBorder="1" applyAlignment="1" applyProtection="1">
      <alignment horizontal="left" vertical="center" wrapText="1"/>
      <protection hidden="1"/>
    </xf>
    <xf numFmtId="0" fontId="11" fillId="4" borderId="2" xfId="0" applyFont="1" applyFill="1" applyBorder="1" applyAlignment="1" applyProtection="1">
      <alignment horizontal="left" vertical="center" wrapText="1"/>
      <protection hidden="1"/>
    </xf>
    <xf numFmtId="0" fontId="11" fillId="4" borderId="1" xfId="0" applyFont="1" applyFill="1" applyBorder="1" applyAlignment="1" applyProtection="1">
      <alignment horizontal="center" vertical="center" wrapText="1"/>
      <protection hidden="1"/>
    </xf>
    <xf numFmtId="0" fontId="29" fillId="0" borderId="16" xfId="0" applyFont="1" applyBorder="1" applyAlignment="1">
      <alignment horizontal="center" vertical="center" wrapText="1"/>
    </xf>
    <xf numFmtId="0" fontId="29" fillId="0" borderId="28" xfId="0" applyFont="1" applyBorder="1" applyAlignment="1">
      <alignment horizontal="center" vertical="center" wrapText="1"/>
    </xf>
    <xf numFmtId="0" fontId="29" fillId="0" borderId="26"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6" fillId="0" borderId="1" xfId="0" applyFont="1" applyBorder="1" applyAlignment="1">
      <alignment horizontal="center"/>
    </xf>
    <xf numFmtId="0" fontId="18" fillId="0" borderId="41" xfId="0" applyFont="1" applyBorder="1" applyAlignment="1">
      <alignment horizontal="center" vertical="center"/>
    </xf>
    <xf numFmtId="0" fontId="18" fillId="0" borderId="42" xfId="0" applyFont="1" applyBorder="1" applyAlignment="1">
      <alignment horizontal="center" vertical="center"/>
    </xf>
    <xf numFmtId="0" fontId="29" fillId="0" borderId="1"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0" applyFont="1" applyBorder="1" applyAlignment="1">
      <alignment horizontal="center" vertical="center" wrapText="1"/>
    </xf>
    <xf numFmtId="0" fontId="18" fillId="0" borderId="0" xfId="0" applyFont="1" applyBorder="1" applyAlignment="1" applyProtection="1">
      <alignment horizontal="center"/>
      <protection hidden="1"/>
    </xf>
    <xf numFmtId="0" fontId="18" fillId="0" borderId="1" xfId="0" applyFont="1" applyBorder="1" applyAlignment="1">
      <alignment horizontal="left" vertical="center" wrapText="1"/>
    </xf>
    <xf numFmtId="0" fontId="13" fillId="0" borderId="0"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35" fillId="0" borderId="0" xfId="0" applyFont="1" applyAlignment="1">
      <alignment horizontal="right"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9" fillId="0" borderId="17" xfId="0" applyFont="1" applyBorder="1" applyAlignment="1" applyProtection="1">
      <alignment horizontal="left" vertical="top" wrapText="1"/>
      <protection hidden="1"/>
    </xf>
    <xf numFmtId="0" fontId="19" fillId="0" borderId="11"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4" fillId="0" borderId="1"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17" xfId="0" applyFont="1" applyBorder="1" applyProtection="1">
      <protection locked="0"/>
    </xf>
    <xf numFmtId="164" fontId="17" fillId="0" borderId="4" xfId="0" applyNumberFormat="1" applyFont="1" applyBorder="1"/>
    <xf numFmtId="164" fontId="17" fillId="0" borderId="6" xfId="0" applyNumberFormat="1" applyFont="1" applyBorder="1"/>
  </cellXfs>
  <cellStyles count="2">
    <cellStyle name="Обычный" xfId="0" builtinId="0"/>
    <cellStyle name="Процентный" xfId="1" builtinId="5"/>
  </cellStyles>
  <dxfs count="248">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ser>
        <c:shape val="cone"/>
        <c:axId val="89260416"/>
        <c:axId val="89262336"/>
        <c:axId val="0"/>
      </c:bar3DChart>
      <c:catAx>
        <c:axId val="8926041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9262336"/>
        <c:crosses val="autoZero"/>
        <c:auto val="1"/>
        <c:lblAlgn val="ctr"/>
        <c:lblOffset val="100"/>
      </c:catAx>
      <c:valAx>
        <c:axId val="89262336"/>
        <c:scaling>
          <c:orientation val="minMax"/>
        </c:scaling>
        <c:delete val="1"/>
        <c:axPos val="l"/>
        <c:majorGridlines>
          <c:spPr>
            <a:ln>
              <a:noFill/>
            </a:ln>
          </c:spPr>
        </c:majorGridlines>
        <c:numFmt formatCode="0%" sourceLinked="1"/>
        <c:tickLblPos val="none"/>
        <c:crossAx val="89260416"/>
        <c:crosses val="autoZero"/>
        <c:crossBetween val="between"/>
      </c:valAx>
    </c:plotArea>
    <c:plotVisOnly val="1"/>
    <c:dispBlanksAs val="gap"/>
  </c:chart>
  <c:printSettings>
    <c:headerFooter/>
    <c:pageMargins b="0.75000000000000377" l="0.70000000000000062" r="0.70000000000000062" t="0.75000000000000377"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ser>
        <c:shape val="pyramid"/>
        <c:axId val="91115904"/>
        <c:axId val="91117440"/>
        <c:axId val="0"/>
      </c:bar3DChart>
      <c:catAx>
        <c:axId val="91115904"/>
        <c:scaling>
          <c:orientation val="minMax"/>
        </c:scaling>
        <c:axPos val="b"/>
        <c:numFmt formatCode="General" sourceLinked="0"/>
        <c:tickLblPos val="nextTo"/>
        <c:crossAx val="91117440"/>
        <c:crosses val="autoZero"/>
        <c:auto val="1"/>
        <c:lblAlgn val="ctr"/>
        <c:lblOffset val="100"/>
      </c:catAx>
      <c:valAx>
        <c:axId val="91117440"/>
        <c:scaling>
          <c:orientation val="minMax"/>
        </c:scaling>
        <c:axPos val="l"/>
        <c:majorGridlines/>
        <c:numFmt formatCode="0%" sourceLinked="1"/>
        <c:tickLblPos val="nextTo"/>
        <c:crossAx val="91115904"/>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ser>
        <c:shape val="pyramid"/>
        <c:axId val="91128576"/>
        <c:axId val="91130112"/>
        <c:axId val="0"/>
      </c:bar3DChart>
      <c:catAx>
        <c:axId val="91128576"/>
        <c:scaling>
          <c:orientation val="minMax"/>
        </c:scaling>
        <c:axPos val="b"/>
        <c:numFmt formatCode="General" sourceLinked="0"/>
        <c:tickLblPos val="nextTo"/>
        <c:crossAx val="91130112"/>
        <c:crosses val="autoZero"/>
        <c:auto val="1"/>
        <c:lblAlgn val="ctr"/>
        <c:lblOffset val="100"/>
      </c:catAx>
      <c:valAx>
        <c:axId val="91130112"/>
        <c:scaling>
          <c:orientation val="minMax"/>
        </c:scaling>
        <c:axPos val="l"/>
        <c:majorGridlines/>
        <c:numFmt formatCode="0%" sourceLinked="1"/>
        <c:tickLblPos val="nextTo"/>
        <c:crossAx val="91128576"/>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ser>
        <c:shape val="pyramid"/>
        <c:axId val="91690496"/>
        <c:axId val="91692032"/>
        <c:axId val="0"/>
      </c:bar3DChart>
      <c:catAx>
        <c:axId val="91690496"/>
        <c:scaling>
          <c:orientation val="minMax"/>
        </c:scaling>
        <c:axPos val="b"/>
        <c:numFmt formatCode="General" sourceLinked="0"/>
        <c:tickLblPos val="nextTo"/>
        <c:crossAx val="91692032"/>
        <c:crosses val="autoZero"/>
        <c:auto val="1"/>
        <c:lblAlgn val="ctr"/>
        <c:lblOffset val="100"/>
      </c:catAx>
      <c:valAx>
        <c:axId val="91692032"/>
        <c:scaling>
          <c:orientation val="minMax"/>
        </c:scaling>
        <c:axPos val="l"/>
        <c:majorGridlines/>
        <c:numFmt formatCode="0%" sourceLinked="1"/>
        <c:tickLblPos val="nextTo"/>
        <c:crossAx val="91690496"/>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FEFD1"/>
                </a:gs>
                <a:gs pos="64999">
                  <a:srgbClr val="F0EBD5"/>
                </a:gs>
                <a:gs pos="100000">
                  <a:srgbClr val="D1C39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ser>
        <c:shape val="cone"/>
        <c:axId val="89360640"/>
        <c:axId val="92712960"/>
        <c:axId val="0"/>
      </c:bar3DChart>
      <c:catAx>
        <c:axId val="8936064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2712960"/>
        <c:crosses val="autoZero"/>
        <c:auto val="1"/>
        <c:lblAlgn val="ctr"/>
        <c:lblOffset val="100"/>
      </c:catAx>
      <c:valAx>
        <c:axId val="92712960"/>
        <c:scaling>
          <c:orientation val="minMax"/>
        </c:scaling>
        <c:delete val="1"/>
        <c:axPos val="l"/>
        <c:majorGridlines>
          <c:spPr>
            <a:ln>
              <a:noFill/>
            </a:ln>
          </c:spPr>
        </c:majorGridlines>
        <c:numFmt formatCode="0%" sourceLinked="1"/>
        <c:tickLblPos val="none"/>
        <c:crossAx val="89360640"/>
        <c:crosses val="autoZero"/>
        <c:crossBetween val="between"/>
      </c:valAx>
    </c:plotArea>
    <c:plotVisOnly val="1"/>
    <c:dispBlanksAs val="gap"/>
  </c:chart>
  <c:printSettings>
    <c:headerFooter/>
    <c:pageMargins b="0.75000000000000377" l="0.70000000000000062" r="0.70000000000000062" t="0.75000000000000377"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ser>
        <c:shape val="cone"/>
        <c:axId val="93819264"/>
        <c:axId val="93820800"/>
        <c:axId val="0"/>
      </c:bar3DChart>
      <c:catAx>
        <c:axId val="9381926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3820800"/>
        <c:crosses val="autoZero"/>
        <c:auto val="1"/>
        <c:lblAlgn val="ctr"/>
        <c:lblOffset val="100"/>
      </c:catAx>
      <c:valAx>
        <c:axId val="93820800"/>
        <c:scaling>
          <c:orientation val="minMax"/>
        </c:scaling>
        <c:delete val="1"/>
        <c:axPos val="l"/>
        <c:majorGridlines>
          <c:spPr>
            <a:ln>
              <a:noFill/>
            </a:ln>
          </c:spPr>
        </c:majorGridlines>
        <c:numFmt formatCode="0%" sourceLinked="1"/>
        <c:tickLblPos val="none"/>
        <c:crossAx val="93819264"/>
        <c:crosses val="autoZero"/>
        <c:crossBetween val="between"/>
      </c:valAx>
    </c:plotArea>
    <c:plotVisOnly val="1"/>
    <c:dispBlanksAs val="gap"/>
  </c:chart>
  <c:printSettings>
    <c:headerFooter/>
    <c:pageMargins b="0.75000000000000377" l="0.70000000000000062" r="0.70000000000000062" t="0.75000000000000377"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ser>
        <c:shape val="cone"/>
        <c:axId val="94866048"/>
        <c:axId val="95400704"/>
        <c:axId val="0"/>
      </c:bar3DChart>
      <c:catAx>
        <c:axId val="948660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95400704"/>
        <c:crosses val="autoZero"/>
        <c:auto val="1"/>
        <c:lblAlgn val="ctr"/>
        <c:lblOffset val="100"/>
      </c:catAx>
      <c:valAx>
        <c:axId val="95400704"/>
        <c:scaling>
          <c:orientation val="minMax"/>
        </c:scaling>
        <c:delete val="1"/>
        <c:axPos val="l"/>
        <c:majorGridlines>
          <c:spPr>
            <a:ln>
              <a:noFill/>
            </a:ln>
          </c:spPr>
        </c:majorGridlines>
        <c:numFmt formatCode="0" sourceLinked="0"/>
        <c:tickLblPos val="none"/>
        <c:crossAx val="94866048"/>
        <c:crosses val="autoZero"/>
        <c:crossBetween val="between"/>
      </c:valAx>
    </c:plotArea>
    <c:plotVisOnly val="1"/>
    <c:dispBlanksAs val="gap"/>
  </c:chart>
  <c:printSettings>
    <c:headerFooter/>
    <c:pageMargins b="0.75000000000000377" l="0.70000000000000062" r="0.70000000000000062" t="0.75000000000000377"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ser>
        <c:shape val="cone"/>
        <c:axId val="63240064"/>
        <c:axId val="63241600"/>
        <c:axId val="0"/>
      </c:bar3DChart>
      <c:catAx>
        <c:axId val="6324006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3241600"/>
        <c:crosses val="autoZero"/>
        <c:auto val="1"/>
        <c:lblAlgn val="ctr"/>
        <c:lblOffset val="100"/>
      </c:catAx>
      <c:valAx>
        <c:axId val="63241600"/>
        <c:scaling>
          <c:orientation val="minMax"/>
        </c:scaling>
        <c:delete val="1"/>
        <c:axPos val="l"/>
        <c:majorGridlines>
          <c:spPr>
            <a:ln>
              <a:noFill/>
            </a:ln>
          </c:spPr>
        </c:majorGridlines>
        <c:numFmt formatCode="0" sourceLinked="0"/>
        <c:tickLblPos val="none"/>
        <c:crossAx val="63240064"/>
        <c:crosses val="autoZero"/>
        <c:crossBetween val="between"/>
      </c:valAx>
    </c:plotArea>
    <c:plotVisOnly val="1"/>
    <c:dispBlanksAs val="gap"/>
  </c:chart>
  <c:printSettings>
    <c:headerFooter/>
    <c:pageMargins b="0.75000000000000377" l="0.70000000000000062" r="0.70000000000000062" t="0.75000000000000377"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ser>
        <c:shape val="pyramid"/>
        <c:axId val="90940160"/>
        <c:axId val="90941696"/>
        <c:axId val="0"/>
      </c:bar3DChart>
      <c:catAx>
        <c:axId val="90940160"/>
        <c:scaling>
          <c:orientation val="minMax"/>
        </c:scaling>
        <c:axPos val="b"/>
        <c:numFmt formatCode="General" sourceLinked="0"/>
        <c:tickLblPos val="nextTo"/>
        <c:crossAx val="90941696"/>
        <c:crosses val="autoZero"/>
        <c:auto val="1"/>
        <c:lblAlgn val="ctr"/>
        <c:lblOffset val="100"/>
      </c:catAx>
      <c:valAx>
        <c:axId val="90941696"/>
        <c:scaling>
          <c:orientation val="minMax"/>
        </c:scaling>
        <c:axPos val="l"/>
        <c:majorGridlines/>
        <c:numFmt formatCode="0%" sourceLinked="1"/>
        <c:tickLblPos val="nextTo"/>
        <c:crossAx val="90940160"/>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ser>
        <c:shape val="pyramid"/>
        <c:axId val="90957312"/>
        <c:axId val="90958848"/>
        <c:axId val="0"/>
      </c:bar3DChart>
      <c:catAx>
        <c:axId val="90957312"/>
        <c:scaling>
          <c:orientation val="minMax"/>
        </c:scaling>
        <c:axPos val="b"/>
        <c:numFmt formatCode="General" sourceLinked="0"/>
        <c:tickLblPos val="nextTo"/>
        <c:crossAx val="90958848"/>
        <c:crosses val="autoZero"/>
        <c:auto val="1"/>
        <c:lblAlgn val="ctr"/>
        <c:lblOffset val="100"/>
      </c:catAx>
      <c:valAx>
        <c:axId val="90958848"/>
        <c:scaling>
          <c:orientation val="minMax"/>
        </c:scaling>
        <c:axPos val="l"/>
        <c:majorGridlines/>
        <c:numFmt formatCode="0%" sourceLinked="1"/>
        <c:tickLblPos val="nextTo"/>
        <c:crossAx val="90957312"/>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ser>
        <c:shape val="pyramid"/>
        <c:axId val="90970368"/>
        <c:axId val="90976256"/>
        <c:axId val="0"/>
      </c:bar3DChart>
      <c:catAx>
        <c:axId val="90970368"/>
        <c:scaling>
          <c:orientation val="minMax"/>
        </c:scaling>
        <c:axPos val="b"/>
        <c:numFmt formatCode="General" sourceLinked="0"/>
        <c:tickLblPos val="nextTo"/>
        <c:crossAx val="90976256"/>
        <c:crosses val="autoZero"/>
        <c:auto val="1"/>
        <c:lblAlgn val="ctr"/>
        <c:lblOffset val="100"/>
      </c:catAx>
      <c:valAx>
        <c:axId val="90976256"/>
        <c:scaling>
          <c:orientation val="minMax"/>
        </c:scaling>
        <c:axPos val="l"/>
        <c:majorGridlines/>
        <c:numFmt formatCode="0%" sourceLinked="1"/>
        <c:tickLblPos val="nextTo"/>
        <c:crossAx val="90970368"/>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ser>
        <c:shape val="pyramid"/>
        <c:axId val="90991616"/>
        <c:axId val="91001600"/>
        <c:axId val="0"/>
      </c:bar3DChart>
      <c:catAx>
        <c:axId val="90991616"/>
        <c:scaling>
          <c:orientation val="minMax"/>
        </c:scaling>
        <c:axPos val="b"/>
        <c:numFmt formatCode="General" sourceLinked="0"/>
        <c:tickLblPos val="nextTo"/>
        <c:crossAx val="91001600"/>
        <c:crosses val="autoZero"/>
        <c:auto val="1"/>
        <c:lblAlgn val="ctr"/>
        <c:lblOffset val="100"/>
      </c:catAx>
      <c:valAx>
        <c:axId val="91001600"/>
        <c:scaling>
          <c:orientation val="minMax"/>
        </c:scaling>
        <c:axPos val="l"/>
        <c:majorGridlines/>
        <c:numFmt formatCode="0%" sourceLinked="1"/>
        <c:tickLblPos val="nextTo"/>
        <c:crossAx val="90991616"/>
        <c:crosses val="autoZero"/>
        <c:crossBetween val="between"/>
      </c:valAx>
    </c:plotArea>
    <c:plotVisOnly val="1"/>
    <c:dispBlanksAs val="gap"/>
  </c:chart>
  <c:printSettings>
    <c:headerFooter/>
    <c:pageMargins b="0.750000000000003" l="0.70000000000000062" r="0.70000000000000062" t="0.75000000000000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61912</xdr:colOff>
      <xdr:row>56</xdr:row>
      <xdr:rowOff>142875</xdr:rowOff>
    </xdr:from>
    <xdr:to>
      <xdr:col>6</xdr:col>
      <xdr:colOff>1195387</xdr:colOff>
      <xdr:row>70</xdr:row>
      <xdr:rowOff>180975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56</xdr:row>
      <xdr:rowOff>142875</xdr:rowOff>
    </xdr:from>
    <xdr:to>
      <xdr:col>12</xdr:col>
      <xdr:colOff>542925</xdr:colOff>
      <xdr:row>70</xdr:row>
      <xdr:rowOff>180975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571500</xdr:colOff>
      <xdr:row>56</xdr:row>
      <xdr:rowOff>152400</xdr:rowOff>
    </xdr:from>
    <xdr:to>
      <xdr:col>16</xdr:col>
      <xdr:colOff>1038225</xdr:colOff>
      <xdr:row>71</xdr:row>
      <xdr:rowOff>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1085850</xdr:colOff>
      <xdr:row>56</xdr:row>
      <xdr:rowOff>161925</xdr:rowOff>
    </xdr:from>
    <xdr:to>
      <xdr:col>20</xdr:col>
      <xdr:colOff>114300</xdr:colOff>
      <xdr:row>71</xdr:row>
      <xdr:rowOff>9525</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161925</xdr:colOff>
      <xdr:row>56</xdr:row>
      <xdr:rowOff>161925</xdr:rowOff>
    </xdr:from>
    <xdr:to>
      <xdr:col>24</xdr:col>
      <xdr:colOff>0</xdr:colOff>
      <xdr:row>71</xdr:row>
      <xdr:rowOff>9525</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0.15104</cdr:x>
      <cdr:y>0.01852</cdr:y>
    </cdr:from>
    <cdr:to>
      <cdr:x>0.83819</cdr:x>
      <cdr:y>0.10532</cdr:y>
    </cdr:to>
    <cdr:sp macro="" textlink="">
      <cdr:nvSpPr>
        <cdr:cNvPr id="2" name="TextBox 1"/>
        <cdr:cNvSpPr txBox="1"/>
      </cdr:nvSpPr>
      <cdr:spPr>
        <a:xfrm xmlns:a="http://schemas.openxmlformats.org/drawingml/2006/main">
          <a:off x="690563" y="50800"/>
          <a:ext cx="3141662"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0.27</cdr:x>
      <cdr:y>0.03521</cdr:y>
    </cdr:from>
    <cdr:to>
      <cdr:x>0.915</cdr:x>
      <cdr:y>0.12324</cdr:y>
    </cdr:to>
    <cdr:sp macro="" textlink="">
      <cdr:nvSpPr>
        <cdr:cNvPr id="2" name="TextBox 1"/>
        <cdr:cNvSpPr txBox="1"/>
      </cdr:nvSpPr>
      <cdr:spPr>
        <a:xfrm xmlns:a="http://schemas.openxmlformats.org/drawingml/2006/main">
          <a:off x="1028700" y="95250"/>
          <a:ext cx="2457450"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c:userShapes xmlns:c="http://schemas.openxmlformats.org/drawingml/2006/chart">
  <cdr:relSizeAnchor xmlns:cdr="http://schemas.openxmlformats.org/drawingml/2006/chartDrawing">
    <cdr:from>
      <cdr:x>0.1675</cdr:x>
      <cdr:y>0.03521</cdr:y>
    </cdr:from>
    <cdr:to>
      <cdr:x>0.915</cdr:x>
      <cdr:y>0.12324</cdr:y>
    </cdr:to>
    <cdr:sp macro="" textlink="">
      <cdr:nvSpPr>
        <cdr:cNvPr id="2" name="TextBox 1"/>
        <cdr:cNvSpPr txBox="1"/>
      </cdr:nvSpPr>
      <cdr:spPr>
        <a:xfrm xmlns:a="http://schemas.openxmlformats.org/drawingml/2006/main">
          <a:off x="638175" y="95247"/>
          <a:ext cx="2847975" cy="2381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100" b="1">
              <a:latin typeface="Times New Roman" pitchFamily="18" charset="0"/>
              <a:cs typeface="Times New Roman" pitchFamily="18" charset="0"/>
            </a:rPr>
            <a:t>Физическое развитие</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108858</xdr:colOff>
      <xdr:row>0</xdr:row>
      <xdr:rowOff>0</xdr:rowOff>
    </xdr:from>
    <xdr:to>
      <xdr:col>1</xdr:col>
      <xdr:colOff>1211037</xdr:colOff>
      <xdr:row>5</xdr:row>
      <xdr:rowOff>105594</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108858" y="0"/>
          <a:ext cx="1673679" cy="179288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600075</xdr:colOff>
      <xdr:row>57</xdr:row>
      <xdr:rowOff>19050</xdr:rowOff>
    </xdr:from>
    <xdr:to>
      <xdr:col>15</xdr:col>
      <xdr:colOff>3171825</xdr:colOff>
      <xdr:row>69</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26</xdr:col>
      <xdr:colOff>0</xdr:colOff>
      <xdr:row>57</xdr:row>
      <xdr:rowOff>19050</xdr:rowOff>
    </xdr:from>
    <xdr:to>
      <xdr:col>26</xdr:col>
      <xdr:colOff>3390900</xdr:colOff>
      <xdr:row>69</xdr:row>
      <xdr:rowOff>9525</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19050</xdr:colOff>
      <xdr:row>57</xdr:row>
      <xdr:rowOff>28575</xdr:rowOff>
    </xdr:from>
    <xdr:to>
      <xdr:col>36</xdr:col>
      <xdr:colOff>0</xdr:colOff>
      <xdr:row>69</xdr:row>
      <xdr:rowOff>47625</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0</xdr:colOff>
      <xdr:row>57</xdr:row>
      <xdr:rowOff>19050</xdr:rowOff>
    </xdr:from>
    <xdr:to>
      <xdr:col>46</xdr:col>
      <xdr:colOff>3143250</xdr:colOff>
      <xdr:row>69</xdr:row>
      <xdr:rowOff>57150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3149600</xdr:colOff>
      <xdr:row>57</xdr:row>
      <xdr:rowOff>12699</xdr:rowOff>
    </xdr:from>
    <xdr:to>
      <xdr:col>58</xdr:col>
      <xdr:colOff>3178175</xdr:colOff>
      <xdr:row>69</xdr:row>
      <xdr:rowOff>79374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58</xdr:col>
      <xdr:colOff>3171825</xdr:colOff>
      <xdr:row>57</xdr:row>
      <xdr:rowOff>0</xdr:rowOff>
    </xdr:from>
    <xdr:to>
      <xdr:col>112</xdr:col>
      <xdr:colOff>9525</xdr:colOff>
      <xdr:row>69</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79</xdr:col>
      <xdr:colOff>3038475</xdr:colOff>
      <xdr:row>57</xdr:row>
      <xdr:rowOff>19050</xdr:rowOff>
    </xdr:from>
    <xdr:to>
      <xdr:col>112</xdr:col>
      <xdr:colOff>3343275</xdr:colOff>
      <xdr:row>69</xdr:row>
      <xdr:rowOff>28575</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244928</xdr:rowOff>
    </xdr:from>
    <xdr:to>
      <xdr:col>12</xdr:col>
      <xdr:colOff>507546</xdr:colOff>
      <xdr:row>1</xdr:row>
      <xdr:rowOff>244928</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421821"/>
          <a:ext cx="17366796" cy="0"/>
        </a:xfrm>
        <a:prstGeom prst="rect">
          <a:avLst/>
        </a:prstGeom>
        <a:noFill/>
        <a:ln w="9525">
          <a:noFill/>
          <a:miter lim="800000"/>
          <a:headEnd/>
          <a:tailEnd/>
        </a:ln>
      </xdr:spPr>
    </xdr:pic>
    <xdr:clientData/>
  </xdr:twoCellAnchor>
  <xdr:twoCellAnchor editAs="oneCell">
    <xdr:from>
      <xdr:col>0</xdr:col>
      <xdr:colOff>394609</xdr:colOff>
      <xdr:row>0</xdr:row>
      <xdr:rowOff>55789</xdr:rowOff>
    </xdr:from>
    <xdr:to>
      <xdr:col>0</xdr:col>
      <xdr:colOff>2143310</xdr:colOff>
      <xdr:row>4</xdr:row>
      <xdr:rowOff>353785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94609" y="55789"/>
          <a:ext cx="1748701" cy="1876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70" zoomScaleNormal="70" workbookViewId="0">
      <selection activeCell="O34" sqref="O33:O34"/>
    </sheetView>
  </sheetViews>
  <sheetFormatPr defaultColWidth="9.140625" defaultRowHeight="15"/>
  <cols>
    <col min="1" max="1" width="9.140625" style="90"/>
    <col min="2" max="2" width="22.28515625" style="90" customWidth="1"/>
    <col min="3" max="3" width="9.140625" style="90"/>
    <col min="4" max="4" width="16.42578125" style="90" customWidth="1"/>
    <col min="5" max="16384" width="9.140625" style="90"/>
  </cols>
  <sheetData>
    <row r="1" spans="1:4" ht="105.75" customHeight="1">
      <c r="A1" s="291" t="s">
        <v>3</v>
      </c>
      <c r="B1" s="292" t="s">
        <v>151</v>
      </c>
      <c r="C1" s="291" t="s">
        <v>111</v>
      </c>
      <c r="D1" s="291" t="s">
        <v>269</v>
      </c>
    </row>
    <row r="2" spans="1:4">
      <c r="A2" s="82">
        <v>1</v>
      </c>
      <c r="B2" s="240"/>
      <c r="C2" s="91"/>
      <c r="D2" s="338" t="s">
        <v>270</v>
      </c>
    </row>
    <row r="3" spans="1:4">
      <c r="A3" s="82">
        <f t="shared" ref="A3:A26" si="0">A2+1</f>
        <v>2</v>
      </c>
      <c r="B3" s="227"/>
      <c r="C3" s="91">
        <f>C2</f>
        <v>0</v>
      </c>
      <c r="D3" s="338" t="str">
        <f>D2</f>
        <v>старшая группа</v>
      </c>
    </row>
    <row r="4" spans="1:4">
      <c r="A4" s="82">
        <f t="shared" si="0"/>
        <v>3</v>
      </c>
      <c r="B4" s="227"/>
      <c r="C4" s="91">
        <f t="shared" ref="C4:D36" si="1">C3</f>
        <v>0</v>
      </c>
      <c r="D4" s="338" t="str">
        <f t="shared" si="1"/>
        <v>старшая группа</v>
      </c>
    </row>
    <row r="5" spans="1:4">
      <c r="A5" s="82">
        <f t="shared" si="0"/>
        <v>4</v>
      </c>
      <c r="B5" s="227"/>
      <c r="C5" s="91">
        <f t="shared" si="1"/>
        <v>0</v>
      </c>
      <c r="D5" s="338" t="str">
        <f t="shared" si="1"/>
        <v>старшая группа</v>
      </c>
    </row>
    <row r="6" spans="1:4">
      <c r="A6" s="82">
        <f t="shared" si="0"/>
        <v>5</v>
      </c>
      <c r="B6" s="227"/>
      <c r="C6" s="91">
        <f t="shared" si="1"/>
        <v>0</v>
      </c>
      <c r="D6" s="338" t="str">
        <f t="shared" si="1"/>
        <v>старшая группа</v>
      </c>
    </row>
    <row r="7" spans="1:4">
      <c r="A7" s="82">
        <f t="shared" si="0"/>
        <v>6</v>
      </c>
      <c r="B7" s="227"/>
      <c r="C7" s="91">
        <f t="shared" si="1"/>
        <v>0</v>
      </c>
      <c r="D7" s="338" t="str">
        <f t="shared" si="1"/>
        <v>старшая группа</v>
      </c>
    </row>
    <row r="8" spans="1:4">
      <c r="A8" s="82">
        <f t="shared" si="0"/>
        <v>7</v>
      </c>
      <c r="B8" s="227"/>
      <c r="C8" s="91">
        <f t="shared" si="1"/>
        <v>0</v>
      </c>
      <c r="D8" s="338" t="str">
        <f t="shared" si="1"/>
        <v>старшая группа</v>
      </c>
    </row>
    <row r="9" spans="1:4">
      <c r="A9" s="82">
        <f t="shared" si="0"/>
        <v>8</v>
      </c>
      <c r="B9" s="227"/>
      <c r="C9" s="91">
        <f t="shared" si="1"/>
        <v>0</v>
      </c>
      <c r="D9" s="338" t="str">
        <f t="shared" si="1"/>
        <v>старшая группа</v>
      </c>
    </row>
    <row r="10" spans="1:4">
      <c r="A10" s="82">
        <f t="shared" si="0"/>
        <v>9</v>
      </c>
      <c r="B10" s="227"/>
      <c r="C10" s="91">
        <f t="shared" si="1"/>
        <v>0</v>
      </c>
      <c r="D10" s="338" t="str">
        <f t="shared" si="1"/>
        <v>старшая группа</v>
      </c>
    </row>
    <row r="11" spans="1:4">
      <c r="A11" s="82">
        <f t="shared" si="0"/>
        <v>10</v>
      </c>
      <c r="B11" s="227"/>
      <c r="C11" s="91">
        <f t="shared" si="1"/>
        <v>0</v>
      </c>
      <c r="D11" s="338" t="str">
        <f t="shared" si="1"/>
        <v>старшая группа</v>
      </c>
    </row>
    <row r="12" spans="1:4">
      <c r="A12" s="82">
        <f t="shared" si="0"/>
        <v>11</v>
      </c>
      <c r="B12" s="227"/>
      <c r="C12" s="91">
        <f t="shared" si="1"/>
        <v>0</v>
      </c>
      <c r="D12" s="338" t="str">
        <f t="shared" si="1"/>
        <v>старшая группа</v>
      </c>
    </row>
    <row r="13" spans="1:4">
      <c r="A13" s="82">
        <f t="shared" si="0"/>
        <v>12</v>
      </c>
      <c r="B13" s="227"/>
      <c r="C13" s="91">
        <f t="shared" si="1"/>
        <v>0</v>
      </c>
      <c r="D13" s="338" t="str">
        <f t="shared" si="1"/>
        <v>старшая группа</v>
      </c>
    </row>
    <row r="14" spans="1:4">
      <c r="A14" s="82">
        <f t="shared" si="0"/>
        <v>13</v>
      </c>
      <c r="B14" s="227"/>
      <c r="C14" s="91">
        <f t="shared" si="1"/>
        <v>0</v>
      </c>
      <c r="D14" s="338" t="str">
        <f t="shared" si="1"/>
        <v>старшая группа</v>
      </c>
    </row>
    <row r="15" spans="1:4">
      <c r="A15" s="82">
        <f t="shared" si="0"/>
        <v>14</v>
      </c>
      <c r="B15" s="227"/>
      <c r="C15" s="91">
        <f t="shared" si="1"/>
        <v>0</v>
      </c>
      <c r="D15" s="338" t="str">
        <f t="shared" si="1"/>
        <v>старшая группа</v>
      </c>
    </row>
    <row r="16" spans="1:4">
      <c r="A16" s="82">
        <f t="shared" si="0"/>
        <v>15</v>
      </c>
      <c r="B16" s="227"/>
      <c r="C16" s="91">
        <f t="shared" si="1"/>
        <v>0</v>
      </c>
      <c r="D16" s="338" t="str">
        <f t="shared" si="1"/>
        <v>старшая группа</v>
      </c>
    </row>
    <row r="17" spans="1:4">
      <c r="A17" s="82">
        <f t="shared" si="0"/>
        <v>16</v>
      </c>
      <c r="B17" s="227"/>
      <c r="C17" s="91">
        <f t="shared" si="1"/>
        <v>0</v>
      </c>
      <c r="D17" s="338" t="str">
        <f t="shared" si="1"/>
        <v>старшая группа</v>
      </c>
    </row>
    <row r="18" spans="1:4">
      <c r="A18" s="82">
        <f t="shared" si="0"/>
        <v>17</v>
      </c>
      <c r="B18" s="227"/>
      <c r="C18" s="91">
        <f t="shared" si="1"/>
        <v>0</v>
      </c>
      <c r="D18" s="338" t="str">
        <f t="shared" si="1"/>
        <v>старшая группа</v>
      </c>
    </row>
    <row r="19" spans="1:4">
      <c r="A19" s="82">
        <f t="shared" si="0"/>
        <v>18</v>
      </c>
      <c r="B19" s="227"/>
      <c r="C19" s="91">
        <f t="shared" si="1"/>
        <v>0</v>
      </c>
      <c r="D19" s="338" t="str">
        <f t="shared" si="1"/>
        <v>старшая группа</v>
      </c>
    </row>
    <row r="20" spans="1:4">
      <c r="A20" s="82">
        <f t="shared" si="0"/>
        <v>19</v>
      </c>
      <c r="B20" s="227"/>
      <c r="C20" s="91">
        <f t="shared" si="1"/>
        <v>0</v>
      </c>
      <c r="D20" s="338" t="str">
        <f t="shared" si="1"/>
        <v>старшая группа</v>
      </c>
    </row>
    <row r="21" spans="1:4">
      <c r="A21" s="82">
        <f t="shared" si="0"/>
        <v>20</v>
      </c>
      <c r="B21" s="227"/>
      <c r="C21" s="91">
        <f t="shared" si="1"/>
        <v>0</v>
      </c>
      <c r="D21" s="338" t="str">
        <f t="shared" si="1"/>
        <v>старшая группа</v>
      </c>
    </row>
    <row r="22" spans="1:4">
      <c r="A22" s="82">
        <f t="shared" si="0"/>
        <v>21</v>
      </c>
      <c r="B22" s="227"/>
      <c r="C22" s="91">
        <f t="shared" si="1"/>
        <v>0</v>
      </c>
      <c r="D22" s="338" t="str">
        <f t="shared" si="1"/>
        <v>старшая группа</v>
      </c>
    </row>
    <row r="23" spans="1:4">
      <c r="A23" s="82">
        <f t="shared" si="0"/>
        <v>22</v>
      </c>
      <c r="B23" s="227"/>
      <c r="C23" s="91">
        <f t="shared" si="1"/>
        <v>0</v>
      </c>
      <c r="D23" s="338" t="str">
        <f t="shared" si="1"/>
        <v>старшая группа</v>
      </c>
    </row>
    <row r="24" spans="1:4">
      <c r="A24" s="82">
        <f t="shared" si="0"/>
        <v>23</v>
      </c>
      <c r="B24" s="227"/>
      <c r="C24" s="91">
        <f t="shared" si="1"/>
        <v>0</v>
      </c>
      <c r="D24" s="338" t="str">
        <f t="shared" si="1"/>
        <v>старшая группа</v>
      </c>
    </row>
    <row r="25" spans="1:4" ht="15.75" customHeight="1">
      <c r="A25" s="82">
        <f t="shared" si="0"/>
        <v>24</v>
      </c>
      <c r="B25" s="227"/>
      <c r="C25" s="91">
        <f t="shared" si="1"/>
        <v>0</v>
      </c>
      <c r="D25" s="338" t="str">
        <f t="shared" si="1"/>
        <v>старшая группа</v>
      </c>
    </row>
    <row r="26" spans="1:4" ht="15.75">
      <c r="A26" s="82">
        <f t="shared" si="0"/>
        <v>25</v>
      </c>
      <c r="B26" s="359"/>
      <c r="C26" s="91">
        <f t="shared" si="1"/>
        <v>0</v>
      </c>
      <c r="D26" s="338" t="str">
        <f t="shared" si="1"/>
        <v>старшая группа</v>
      </c>
    </row>
    <row r="27" spans="1:4" ht="15.75">
      <c r="A27" s="82">
        <v>26</v>
      </c>
      <c r="B27" s="356"/>
      <c r="C27" s="91">
        <f t="shared" si="1"/>
        <v>0</v>
      </c>
      <c r="D27" s="338" t="str">
        <f t="shared" si="1"/>
        <v>старшая группа</v>
      </c>
    </row>
    <row r="28" spans="1:4" ht="15.75">
      <c r="A28" s="82">
        <v>27</v>
      </c>
      <c r="B28" s="339"/>
      <c r="C28" s="91">
        <f t="shared" si="1"/>
        <v>0</v>
      </c>
      <c r="D28" s="338" t="str">
        <f t="shared" si="1"/>
        <v>старшая группа</v>
      </c>
    </row>
    <row r="29" spans="1:4" ht="15.75">
      <c r="A29" s="82">
        <v>28</v>
      </c>
      <c r="B29" s="339"/>
      <c r="C29" s="91">
        <f t="shared" si="1"/>
        <v>0</v>
      </c>
      <c r="D29" s="338" t="str">
        <f t="shared" si="1"/>
        <v>старшая группа</v>
      </c>
    </row>
    <row r="30" spans="1:4" ht="15.75">
      <c r="A30" s="82">
        <v>29</v>
      </c>
      <c r="B30" s="339"/>
      <c r="C30" s="91">
        <f t="shared" si="1"/>
        <v>0</v>
      </c>
      <c r="D30" s="338" t="str">
        <f t="shared" si="1"/>
        <v>старшая группа</v>
      </c>
    </row>
    <row r="31" spans="1:4" ht="15.75">
      <c r="A31" s="82">
        <v>30</v>
      </c>
      <c r="B31" s="339"/>
      <c r="C31" s="91">
        <f t="shared" si="1"/>
        <v>0</v>
      </c>
      <c r="D31" s="338" t="str">
        <f t="shared" si="1"/>
        <v>старшая группа</v>
      </c>
    </row>
    <row r="32" spans="1:4" ht="15.75">
      <c r="A32" s="82">
        <v>31</v>
      </c>
      <c r="B32" s="339"/>
      <c r="C32" s="91">
        <f t="shared" si="1"/>
        <v>0</v>
      </c>
      <c r="D32" s="338" t="str">
        <f t="shared" si="1"/>
        <v>старшая группа</v>
      </c>
    </row>
    <row r="33" spans="1:4" ht="15.75">
      <c r="A33" s="82">
        <v>32</v>
      </c>
      <c r="B33" s="339"/>
      <c r="C33" s="91">
        <f t="shared" si="1"/>
        <v>0</v>
      </c>
      <c r="D33" s="338" t="str">
        <f t="shared" si="1"/>
        <v>старшая группа</v>
      </c>
    </row>
    <row r="34" spans="1:4">
      <c r="A34" s="82">
        <v>33</v>
      </c>
      <c r="B34" s="340"/>
      <c r="C34" s="91">
        <f t="shared" si="1"/>
        <v>0</v>
      </c>
      <c r="D34" s="338" t="str">
        <f t="shared" si="1"/>
        <v>старшая группа</v>
      </c>
    </row>
    <row r="35" spans="1:4">
      <c r="A35" s="82">
        <v>34</v>
      </c>
      <c r="B35" s="82"/>
      <c r="C35" s="91">
        <f t="shared" si="1"/>
        <v>0</v>
      </c>
      <c r="D35" s="338" t="str">
        <f t="shared" si="1"/>
        <v>старшая группа</v>
      </c>
    </row>
    <row r="36" spans="1:4">
      <c r="A36" s="82">
        <v>35</v>
      </c>
      <c r="B36" s="82"/>
      <c r="C36" s="91">
        <f t="shared" si="1"/>
        <v>0</v>
      </c>
      <c r="D36" s="338" t="str">
        <f t="shared" si="1"/>
        <v>старшая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19" t="e">
        <f>#REF!</f>
        <v>#REF!</v>
      </c>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19"/>
      <c r="AC1" s="419"/>
      <c r="AD1" s="419"/>
    </row>
    <row r="2" spans="1:30">
      <c r="E2" s="406" t="s">
        <v>6</v>
      </c>
      <c r="F2" s="406"/>
      <c r="G2" s="406"/>
      <c r="H2" s="406"/>
      <c r="I2" s="406"/>
      <c r="J2" s="406"/>
      <c r="K2" s="406"/>
      <c r="L2" s="406"/>
      <c r="M2" s="406"/>
      <c r="N2" s="406"/>
      <c r="O2" s="406"/>
      <c r="P2" s="406"/>
      <c r="Q2" s="406" t="s">
        <v>10</v>
      </c>
      <c r="R2" s="406"/>
      <c r="S2" s="406"/>
      <c r="T2" s="406"/>
      <c r="U2" s="406"/>
      <c r="V2" s="406"/>
      <c r="W2" s="406"/>
      <c r="X2" s="406"/>
      <c r="Y2" s="406"/>
      <c r="Z2" s="406"/>
      <c r="AA2" s="406"/>
      <c r="AB2" s="406"/>
      <c r="AC2" s="1"/>
      <c r="AD2" s="1"/>
    </row>
    <row r="3" spans="1:30">
      <c r="A3" s="1" t="str">
        <f>список!A1</f>
        <v>№</v>
      </c>
      <c r="B3" s="1" t="str">
        <f>список!B1</f>
        <v>Фамилия, имя воспитанника</v>
      </c>
      <c r="C3" s="1" t="str">
        <f>список!C1</f>
        <v xml:space="preserve">дата </v>
      </c>
      <c r="D3" s="1" t="str">
        <f>список!D1</f>
        <v>группа</v>
      </c>
      <c r="E3" s="406">
        <v>29</v>
      </c>
      <c r="F3" s="406"/>
      <c r="G3" s="406">
        <v>30</v>
      </c>
      <c r="H3" s="406"/>
      <c r="I3" s="406">
        <v>31</v>
      </c>
      <c r="J3" s="406"/>
      <c r="K3" s="406">
        <v>32</v>
      </c>
      <c r="L3" s="406"/>
      <c r="M3" s="406">
        <v>33</v>
      </c>
      <c r="N3" s="406"/>
      <c r="O3" s="420">
        <v>34</v>
      </c>
      <c r="P3" s="421"/>
      <c r="Q3" s="397">
        <v>29</v>
      </c>
      <c r="R3" s="397"/>
      <c r="S3" s="397">
        <v>30</v>
      </c>
      <c r="T3" s="397"/>
      <c r="U3" s="397">
        <v>31</v>
      </c>
      <c r="V3" s="397"/>
      <c r="W3" s="397">
        <v>32</v>
      </c>
      <c r="X3" s="397"/>
      <c r="Y3" s="397">
        <v>33</v>
      </c>
      <c r="Z3" s="397"/>
      <c r="AA3" s="398">
        <v>34</v>
      </c>
      <c r="AB3" s="399"/>
      <c r="AC3" s="1"/>
      <c r="AD3" s="1"/>
    </row>
    <row r="4" spans="1:30">
      <c r="A4" s="1">
        <f>список!A2</f>
        <v>1</v>
      </c>
      <c r="B4" s="1">
        <f>список!B2</f>
        <v>0</v>
      </c>
      <c r="C4" s="1">
        <f>список!C2</f>
        <v>0</v>
      </c>
      <c r="D4" s="13" t="str">
        <f>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19" t="e">
        <f>#REF!</f>
        <v>#REF!</v>
      </c>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19"/>
      <c r="AC1" s="419"/>
      <c r="AD1" s="419"/>
    </row>
    <row r="2" spans="1:30">
      <c r="E2" s="406" t="s">
        <v>6</v>
      </c>
      <c r="F2" s="406"/>
      <c r="G2" s="406"/>
      <c r="H2" s="406"/>
      <c r="I2" s="406"/>
      <c r="J2" s="406"/>
      <c r="K2" s="406"/>
      <c r="L2" s="406"/>
      <c r="M2" s="406"/>
      <c r="N2" s="406"/>
      <c r="O2" s="406"/>
      <c r="P2" s="406"/>
      <c r="Q2" s="406" t="s">
        <v>10</v>
      </c>
      <c r="R2" s="406"/>
      <c r="S2" s="406"/>
      <c r="T2" s="406"/>
      <c r="U2" s="406"/>
      <c r="V2" s="406"/>
      <c r="W2" s="406"/>
      <c r="X2" s="406"/>
      <c r="Y2" s="406"/>
      <c r="Z2" s="406"/>
      <c r="AA2" s="406"/>
      <c r="AB2" s="406"/>
      <c r="AC2" s="1"/>
      <c r="AD2" s="1"/>
    </row>
    <row r="3" spans="1:30">
      <c r="A3" s="1" t="str">
        <f>список!A1</f>
        <v>№</v>
      </c>
      <c r="B3" s="1" t="str">
        <f>список!B1</f>
        <v>Фамилия, имя воспитанника</v>
      </c>
      <c r="C3" s="1" t="str">
        <f>список!C1</f>
        <v xml:space="preserve">дата </v>
      </c>
      <c r="D3" s="1" t="str">
        <f>список!D1</f>
        <v>группа</v>
      </c>
      <c r="E3" s="406">
        <v>29</v>
      </c>
      <c r="F3" s="406"/>
      <c r="G3" s="406">
        <v>30</v>
      </c>
      <c r="H3" s="406"/>
      <c r="I3" s="406">
        <v>31</v>
      </c>
      <c r="J3" s="406"/>
      <c r="K3" s="406">
        <v>32</v>
      </c>
      <c r="L3" s="406"/>
      <c r="M3" s="406">
        <v>33</v>
      </c>
      <c r="N3" s="406"/>
      <c r="O3" s="420">
        <v>34</v>
      </c>
      <c r="P3" s="421"/>
      <c r="Q3" s="397">
        <v>29</v>
      </c>
      <c r="R3" s="397"/>
      <c r="S3" s="397">
        <v>30</v>
      </c>
      <c r="T3" s="397"/>
      <c r="U3" s="397">
        <v>31</v>
      </c>
      <c r="V3" s="397"/>
      <c r="W3" s="397">
        <v>32</v>
      </c>
      <c r="X3" s="397"/>
      <c r="Y3" s="397">
        <v>33</v>
      </c>
      <c r="Z3" s="397"/>
      <c r="AA3" s="398">
        <v>34</v>
      </c>
      <c r="AB3" s="399"/>
      <c r="AC3" s="1"/>
      <c r="AD3" s="1"/>
    </row>
    <row r="4" spans="1:30">
      <c r="A4" s="1">
        <f>список!A2</f>
        <v>1</v>
      </c>
      <c r="B4" s="1" t="str">
        <f>IF(список!B2="","",список!B2)</f>
        <v/>
      </c>
      <c r="C4" s="1" t="str">
        <f>IF(список!C2="","",список!C2)</f>
        <v/>
      </c>
      <c r="D4" s="13" t="str">
        <f>IF(список!D2="","",список!D2)</f>
        <v>старшая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старшая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старшая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старшая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старшая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старшая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старшая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старшая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старшая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старшая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старшая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старшая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старшая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старшая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старшая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старшая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старшая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старшая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старшая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старшая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старшая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старшая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старшая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старшая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старшая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старшая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старшая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старшая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старшая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старшая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4" t="e">
        <f>#REF!</f>
        <v>#REF!</v>
      </c>
      <c r="B1" s="424"/>
      <c r="C1" s="424"/>
      <c r="D1" s="424"/>
      <c r="E1" s="424"/>
      <c r="F1" s="424"/>
      <c r="G1" s="424"/>
      <c r="H1" s="424"/>
      <c r="I1" s="424"/>
      <c r="J1" s="424"/>
      <c r="K1" s="424"/>
      <c r="L1" s="424"/>
      <c r="M1" s="424"/>
      <c r="N1" s="424"/>
      <c r="O1" s="424"/>
      <c r="P1" s="424"/>
      <c r="Q1" s="424"/>
      <c r="R1" s="424"/>
      <c r="S1" s="424"/>
      <c r="T1" s="424"/>
      <c r="U1" s="424"/>
      <c r="V1" s="424"/>
      <c r="W1" s="424"/>
      <c r="X1" s="424"/>
      <c r="Y1" s="424"/>
      <c r="Z1" s="424"/>
      <c r="AA1" s="424"/>
      <c r="AB1" s="424"/>
    </row>
    <row r="2" spans="1:28">
      <c r="A2" s="1" t="str">
        <f>список!A1</f>
        <v>№</v>
      </c>
      <c r="B2" s="1" t="str">
        <f>список!B1</f>
        <v>Фамилия, имя воспитанника</v>
      </c>
      <c r="C2" s="1" t="str">
        <f>список!C1</f>
        <v xml:space="preserve">дата </v>
      </c>
      <c r="D2" s="1" t="str">
        <f>список!D1</f>
        <v>группа</v>
      </c>
      <c r="E2" s="406"/>
      <c r="F2" s="406"/>
      <c r="G2" s="406"/>
      <c r="H2" s="406"/>
      <c r="I2" s="406"/>
      <c r="J2" s="406"/>
    </row>
    <row r="3" spans="1:28">
      <c r="A3" s="1">
        <f>список!A2</f>
        <v>1</v>
      </c>
      <c r="B3" s="1" t="str">
        <f>IF(список!B2="","",список!B2)</f>
        <v/>
      </c>
      <c r="C3" s="1" t="str">
        <f>IF(список!C2="","",список!C2)</f>
        <v/>
      </c>
      <c r="D3" s="13" t="str">
        <f>IF(список!D2="","",список!D2)</f>
        <v>старшая группа</v>
      </c>
      <c r="E3" s="406">
        <f>'[1]сырые баллы'!AM3</f>
        <v>35</v>
      </c>
      <c r="F3" s="406"/>
      <c r="G3" s="406">
        <f>'[1]сырые баллы'!AN3</f>
        <v>36</v>
      </c>
      <c r="H3" s="406"/>
      <c r="I3" s="406">
        <f>'[1]сырые баллы'!AO3</f>
        <v>37</v>
      </c>
      <c r="J3" s="406"/>
      <c r="L3" s="422" t="s">
        <v>5</v>
      </c>
      <c r="M3" s="425"/>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2" t="e">
        <f>IF(K4="","",IF(K4&gt;=24,"6 уровень",IF(AND(K4&gt;=18,K4&lt;24),"5 уровень",IF(AND(K4&gt;=13,K4&lt;18),"4 уровень",IF(AND(K4&gt;=9,K4&lt;13),"3 уровень",IF(AND(K4&gt;=3,K4&lt;9),"2 уровень","1 уровень"))))))</f>
        <v>#REF!</v>
      </c>
      <c r="M4" s="423"/>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2" t="e">
        <f t="shared" ref="L5:L33" si="4">IF(K5="","",IF(K5&gt;=24,"6 уровень",IF(AND(K5&gt;=18,K5&lt;24),"5 уровень",IF(AND(K5&gt;=13,K5&lt;18),"4 уровень",IF(AND(K5&gt;=9,K5&lt;13),"3 уровень",IF(AND(K5&gt;=3,K5&lt;9),"2 уровень","1 уровень"))))))</f>
        <v>#REF!</v>
      </c>
      <c r="M5" s="423"/>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2" t="e">
        <f t="shared" si="4"/>
        <v>#REF!</v>
      </c>
      <c r="M6" s="423"/>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2" t="e">
        <f t="shared" si="4"/>
        <v>#REF!</v>
      </c>
      <c r="M7" s="423"/>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2" t="e">
        <f t="shared" si="4"/>
        <v>#REF!</v>
      </c>
      <c r="M8" s="423"/>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2" t="e">
        <f t="shared" si="4"/>
        <v>#REF!</v>
      </c>
      <c r="M9" s="423"/>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2" t="e">
        <f t="shared" si="4"/>
        <v>#REF!</v>
      </c>
      <c r="M10" s="423"/>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2" t="e">
        <f t="shared" si="4"/>
        <v>#REF!</v>
      </c>
      <c r="M11" s="423"/>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2" t="e">
        <f t="shared" si="4"/>
        <v>#REF!</v>
      </c>
      <c r="M12" s="423"/>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2" t="e">
        <f t="shared" si="4"/>
        <v>#REF!</v>
      </c>
      <c r="M13" s="423"/>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2" t="e">
        <f t="shared" si="4"/>
        <v>#REF!</v>
      </c>
      <c r="M14" s="423"/>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2" t="e">
        <f t="shared" si="4"/>
        <v>#REF!</v>
      </c>
      <c r="M15" s="423"/>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2" t="e">
        <f t="shared" si="4"/>
        <v>#REF!</v>
      </c>
      <c r="M16" s="423"/>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2" t="e">
        <f t="shared" si="4"/>
        <v>#REF!</v>
      </c>
      <c r="M17" s="423"/>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2" t="e">
        <f t="shared" si="4"/>
        <v>#REF!</v>
      </c>
      <c r="M18" s="423"/>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2" t="e">
        <f t="shared" si="4"/>
        <v>#REF!</v>
      </c>
      <c r="M19" s="423"/>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2" t="e">
        <f t="shared" si="4"/>
        <v>#REF!</v>
      </c>
      <c r="M20" s="423"/>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2" t="e">
        <f t="shared" si="4"/>
        <v>#REF!</v>
      </c>
      <c r="M21" s="423"/>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2" t="e">
        <f t="shared" si="4"/>
        <v>#REF!</v>
      </c>
      <c r="M22" s="423"/>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2" t="e">
        <f t="shared" si="4"/>
        <v>#REF!</v>
      </c>
      <c r="M23" s="423"/>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2" t="e">
        <f t="shared" si="4"/>
        <v>#REF!</v>
      </c>
      <c r="M24" s="423"/>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2" t="e">
        <f t="shared" si="4"/>
        <v>#REF!</v>
      </c>
      <c r="M25" s="423"/>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2" t="e">
        <f t="shared" si="4"/>
        <v>#REF!</v>
      </c>
      <c r="M26" s="423"/>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2" t="e">
        <f t="shared" si="4"/>
        <v>#REF!</v>
      </c>
      <c r="M27" s="423"/>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2" t="e">
        <f t="shared" si="4"/>
        <v>#REF!</v>
      </c>
      <c r="M28" s="423"/>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2" t="e">
        <f t="shared" si="4"/>
        <v>#REF!</v>
      </c>
      <c r="M29" s="423"/>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2" t="e">
        <f t="shared" si="4"/>
        <v>#REF!</v>
      </c>
      <c r="M30" s="423"/>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2" t="e">
        <f t="shared" si="4"/>
        <v>#REF!</v>
      </c>
      <c r="M31" s="423"/>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2" t="e">
        <f t="shared" si="4"/>
        <v>#REF!</v>
      </c>
      <c r="M32" s="423"/>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2" t="e">
        <f t="shared" si="4"/>
        <v>#REF!</v>
      </c>
      <c r="M33" s="423"/>
    </row>
    <row r="34" spans="1:13">
      <c r="K34" s="2"/>
      <c r="L34" s="422"/>
      <c r="M34" s="423"/>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24" t="e">
        <f>#REF!</f>
        <v>#REF!</v>
      </c>
      <c r="B1" s="424"/>
      <c r="C1" s="424"/>
      <c r="D1" s="424"/>
      <c r="E1" s="424"/>
      <c r="F1" s="424"/>
      <c r="G1" s="424"/>
      <c r="H1" s="424"/>
      <c r="I1" s="424"/>
      <c r="J1" s="424"/>
      <c r="K1" s="424"/>
      <c r="L1" s="424"/>
      <c r="M1" s="424"/>
      <c r="N1" s="424"/>
      <c r="O1" s="424"/>
      <c r="P1" s="424"/>
      <c r="Q1" s="424"/>
      <c r="R1" s="424"/>
      <c r="S1" s="424"/>
      <c r="T1" s="424"/>
      <c r="U1" s="424"/>
      <c r="V1" s="424"/>
      <c r="W1" s="424"/>
      <c r="X1" s="424"/>
      <c r="Y1" s="424"/>
      <c r="Z1" s="424"/>
      <c r="AA1" s="424"/>
      <c r="AB1" s="424"/>
    </row>
    <row r="2" spans="1:28">
      <c r="A2" s="1" t="str">
        <f>список!A1</f>
        <v>№</v>
      </c>
      <c r="B2" s="1" t="str">
        <f>список!B1</f>
        <v>Фамилия, имя воспитанника</v>
      </c>
      <c r="C2" s="1" t="str">
        <f>список!C1</f>
        <v xml:space="preserve">дата </v>
      </c>
      <c r="D2" s="1" t="str">
        <f>список!D1</f>
        <v>группа</v>
      </c>
      <c r="E2" s="406"/>
      <c r="F2" s="406"/>
      <c r="G2" s="406"/>
      <c r="H2" s="406"/>
      <c r="I2" s="406"/>
      <c r="J2" s="406"/>
    </row>
    <row r="3" spans="1:28">
      <c r="A3" s="1">
        <f>список!A2</f>
        <v>1</v>
      </c>
      <c r="B3" s="1" t="str">
        <f>IF(список!B2="","",список!B2)</f>
        <v/>
      </c>
      <c r="C3" s="1" t="str">
        <f>IF(список!C2="","",список!C2)</f>
        <v/>
      </c>
      <c r="D3" s="13" t="str">
        <f>IF(список!D2="","",список!D2)</f>
        <v>старшая группа</v>
      </c>
      <c r="E3" s="406">
        <f>'[1]сырые баллы'!AM3</f>
        <v>35</v>
      </c>
      <c r="F3" s="406"/>
      <c r="G3" s="406">
        <f>'[1]сырые баллы'!AN3</f>
        <v>36</v>
      </c>
      <c r="H3" s="406"/>
      <c r="I3" s="406">
        <f>'[1]сырые баллы'!AO3</f>
        <v>37</v>
      </c>
      <c r="J3" s="406"/>
      <c r="L3" s="422" t="s">
        <v>5</v>
      </c>
      <c r="M3" s="425"/>
    </row>
    <row r="4" spans="1:28">
      <c r="A4" s="1">
        <f>список!A3</f>
        <v>2</v>
      </c>
      <c r="B4" s="1" t="str">
        <f>IF(список!B3="","",список!B3)</f>
        <v/>
      </c>
      <c r="C4" s="1">
        <f>IF(список!C3="","",список!C3)</f>
        <v>0</v>
      </c>
      <c r="D4" s="13" t="str">
        <f>IF(список!D3="","",список!D3)</f>
        <v>старшая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22" t="e">
        <f>IF(K4="","",IF(K4&gt;=24,"6 уровень",IF(AND(K4&gt;=18,K4&lt;24),"5 уровень",IF(AND(K4&gt;=13,K4&lt;18),"4 уровень",IF(AND(K4&gt;=9,K4&lt;13),"3 уровень",IF(AND(K4&gt;=3,K4&lt;9),"2 уровень","1 уровень"))))))</f>
        <v>#REF!</v>
      </c>
      <c r="M4" s="423"/>
    </row>
    <row r="5" spans="1:28">
      <c r="A5" s="1">
        <f>список!A4</f>
        <v>3</v>
      </c>
      <c r="B5" s="1" t="str">
        <f>IF(список!B4="","",список!B4)</f>
        <v/>
      </c>
      <c r="C5" s="1">
        <f>IF(список!C4="","",список!C4)</f>
        <v>0</v>
      </c>
      <c r="D5" s="13" t="str">
        <f>IF(список!D4="","",список!D4)</f>
        <v>старшая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22" t="e">
        <f t="shared" ref="L5:L33" si="4">IF(K5="","",IF(K5&gt;=24,"6 уровень",IF(AND(K5&gt;=18,K5&lt;24),"5 уровень",IF(AND(K5&gt;=13,K5&lt;18),"4 уровень",IF(AND(K5&gt;=9,K5&lt;13),"3 уровень",IF(AND(K5&gt;=3,K5&lt;9),"2 уровень","1 уровень"))))))</f>
        <v>#REF!</v>
      </c>
      <c r="M5" s="423"/>
    </row>
    <row r="6" spans="1:28">
      <c r="A6" s="1">
        <f>список!A5</f>
        <v>4</v>
      </c>
      <c r="B6" s="1" t="str">
        <f>IF(список!B5="","",список!B5)</f>
        <v/>
      </c>
      <c r="C6" s="1">
        <f>IF(список!C5="","",список!C5)</f>
        <v>0</v>
      </c>
      <c r="D6" s="13" t="str">
        <f>IF(список!D5="","",список!D5)</f>
        <v>старшая группа</v>
      </c>
      <c r="E6" s="1" t="e">
        <f>#REF!</f>
        <v>#REF!</v>
      </c>
      <c r="F6" s="1" t="e">
        <f t="shared" si="0"/>
        <v>#REF!</v>
      </c>
      <c r="G6" s="1" t="e">
        <f>#REF!</f>
        <v>#REF!</v>
      </c>
      <c r="H6" s="1" t="e">
        <f t="shared" si="1"/>
        <v>#REF!</v>
      </c>
      <c r="I6" s="1" t="e">
        <f>#REF!</f>
        <v>#REF!</v>
      </c>
      <c r="J6" s="1" t="e">
        <f t="shared" si="2"/>
        <v>#REF!</v>
      </c>
      <c r="K6" s="2" t="e">
        <f t="shared" si="3"/>
        <v>#REF!</v>
      </c>
      <c r="L6" s="422" t="e">
        <f t="shared" si="4"/>
        <v>#REF!</v>
      </c>
      <c r="M6" s="423"/>
    </row>
    <row r="7" spans="1:28">
      <c r="A7" s="1">
        <f>список!A6</f>
        <v>5</v>
      </c>
      <c r="B7" s="1" t="str">
        <f>IF(список!B6="","",список!B6)</f>
        <v/>
      </c>
      <c r="C7" s="1">
        <f>IF(список!C6="","",список!C6)</f>
        <v>0</v>
      </c>
      <c r="D7" s="13" t="str">
        <f>IF(список!D6="","",список!D6)</f>
        <v>старшая группа</v>
      </c>
      <c r="E7" s="1" t="e">
        <f>#REF!</f>
        <v>#REF!</v>
      </c>
      <c r="F7" s="1" t="e">
        <f t="shared" si="0"/>
        <v>#REF!</v>
      </c>
      <c r="G7" s="1" t="e">
        <f>#REF!</f>
        <v>#REF!</v>
      </c>
      <c r="H7" s="1" t="e">
        <f t="shared" si="1"/>
        <v>#REF!</v>
      </c>
      <c r="I7" s="1" t="e">
        <f>#REF!</f>
        <v>#REF!</v>
      </c>
      <c r="J7" s="1" t="e">
        <f t="shared" si="2"/>
        <v>#REF!</v>
      </c>
      <c r="K7" s="2" t="e">
        <f t="shared" si="3"/>
        <v>#REF!</v>
      </c>
      <c r="L7" s="422" t="e">
        <f t="shared" si="4"/>
        <v>#REF!</v>
      </c>
      <c r="M7" s="423"/>
    </row>
    <row r="8" spans="1:28">
      <c r="A8" s="1">
        <f>список!A7</f>
        <v>6</v>
      </c>
      <c r="B8" s="1" t="str">
        <f>IF(список!B7="","",список!B7)</f>
        <v/>
      </c>
      <c r="C8" s="1">
        <f>IF(список!C7="","",список!C7)</f>
        <v>0</v>
      </c>
      <c r="D8" s="13" t="str">
        <f>IF(список!D7="","",список!D7)</f>
        <v>старшая группа</v>
      </c>
      <c r="E8" s="1" t="e">
        <f>#REF!</f>
        <v>#REF!</v>
      </c>
      <c r="F8" s="1" t="e">
        <f t="shared" si="0"/>
        <v>#REF!</v>
      </c>
      <c r="G8" s="1" t="e">
        <f>#REF!</f>
        <v>#REF!</v>
      </c>
      <c r="H8" s="1" t="e">
        <f t="shared" si="1"/>
        <v>#REF!</v>
      </c>
      <c r="I8" s="1" t="e">
        <f>#REF!</f>
        <v>#REF!</v>
      </c>
      <c r="J8" s="1" t="e">
        <f t="shared" si="2"/>
        <v>#REF!</v>
      </c>
      <c r="K8" s="2" t="e">
        <f t="shared" si="3"/>
        <v>#REF!</v>
      </c>
      <c r="L8" s="422" t="e">
        <f t="shared" si="4"/>
        <v>#REF!</v>
      </c>
      <c r="M8" s="423"/>
    </row>
    <row r="9" spans="1:28">
      <c r="A9" s="1">
        <f>список!A8</f>
        <v>7</v>
      </c>
      <c r="B9" s="1" t="str">
        <f>IF(список!B8="","",список!B8)</f>
        <v/>
      </c>
      <c r="C9" s="1" t="e">
        <f>IF(список!#REF!="","",список!#REF!)</f>
        <v>#REF!</v>
      </c>
      <c r="D9" s="13" t="str">
        <f>IF(список!D8="","",список!D8)</f>
        <v>старшая группа</v>
      </c>
      <c r="E9" s="1" t="e">
        <f>#REF!</f>
        <v>#REF!</v>
      </c>
      <c r="F9" s="1" t="e">
        <f t="shared" si="0"/>
        <v>#REF!</v>
      </c>
      <c r="G9" s="1" t="e">
        <f>#REF!</f>
        <v>#REF!</v>
      </c>
      <c r="H9" s="1" t="e">
        <f t="shared" si="1"/>
        <v>#REF!</v>
      </c>
      <c r="I9" s="1" t="e">
        <f>#REF!</f>
        <v>#REF!</v>
      </c>
      <c r="J9" s="1" t="e">
        <f t="shared" si="2"/>
        <v>#REF!</v>
      </c>
      <c r="K9" s="2" t="e">
        <f t="shared" si="3"/>
        <v>#REF!</v>
      </c>
      <c r="L9" s="422" t="e">
        <f t="shared" si="4"/>
        <v>#REF!</v>
      </c>
      <c r="M9" s="423"/>
    </row>
    <row r="10" spans="1:28">
      <c r="A10" s="1">
        <f>список!A9</f>
        <v>8</v>
      </c>
      <c r="B10" s="1" t="str">
        <f>IF(список!B9="","",список!B9)</f>
        <v/>
      </c>
      <c r="C10" s="1">
        <f>IF(список!C9="","",список!C9)</f>
        <v>0</v>
      </c>
      <c r="D10" s="13" t="str">
        <f>IF(список!D9="","",список!D9)</f>
        <v>старшая группа</v>
      </c>
      <c r="E10" s="1" t="e">
        <f>#REF!</f>
        <v>#REF!</v>
      </c>
      <c r="F10" s="1" t="e">
        <f t="shared" si="0"/>
        <v>#REF!</v>
      </c>
      <c r="G10" s="1" t="e">
        <f>#REF!</f>
        <v>#REF!</v>
      </c>
      <c r="H10" s="1" t="e">
        <f t="shared" si="1"/>
        <v>#REF!</v>
      </c>
      <c r="I10" s="1" t="e">
        <f>#REF!</f>
        <v>#REF!</v>
      </c>
      <c r="J10" s="1" t="e">
        <f t="shared" si="2"/>
        <v>#REF!</v>
      </c>
      <c r="K10" s="2" t="e">
        <f t="shared" si="3"/>
        <v>#REF!</v>
      </c>
      <c r="L10" s="422" t="e">
        <f t="shared" si="4"/>
        <v>#REF!</v>
      </c>
      <c r="M10" s="423"/>
    </row>
    <row r="11" spans="1:28">
      <c r="A11" s="1">
        <f>список!A10</f>
        <v>9</v>
      </c>
      <c r="B11" s="1" t="str">
        <f>IF(список!B10="","",список!B10)</f>
        <v/>
      </c>
      <c r="C11" s="1">
        <f>IF(список!C10="","",список!C10)</f>
        <v>0</v>
      </c>
      <c r="D11" s="13" t="str">
        <f>IF(список!D10="","",список!D10)</f>
        <v>старшая группа</v>
      </c>
      <c r="E11" s="1" t="e">
        <f>#REF!</f>
        <v>#REF!</v>
      </c>
      <c r="F11" s="1" t="e">
        <f t="shared" si="0"/>
        <v>#REF!</v>
      </c>
      <c r="G11" s="1" t="e">
        <f>#REF!</f>
        <v>#REF!</v>
      </c>
      <c r="H11" s="1" t="e">
        <f t="shared" si="1"/>
        <v>#REF!</v>
      </c>
      <c r="I11" s="1" t="e">
        <f>#REF!</f>
        <v>#REF!</v>
      </c>
      <c r="J11" s="1" t="e">
        <f t="shared" si="2"/>
        <v>#REF!</v>
      </c>
      <c r="K11" s="2" t="e">
        <f t="shared" si="3"/>
        <v>#REF!</v>
      </c>
      <c r="L11" s="422" t="e">
        <f t="shared" si="4"/>
        <v>#REF!</v>
      </c>
      <c r="M11" s="423"/>
    </row>
    <row r="12" spans="1:28">
      <c r="A12" s="1">
        <f>список!A11</f>
        <v>10</v>
      </c>
      <c r="B12" s="1" t="str">
        <f>IF(список!B11="","",список!B11)</f>
        <v/>
      </c>
      <c r="C12" s="1">
        <f>IF(список!C11="","",список!C11)</f>
        <v>0</v>
      </c>
      <c r="D12" s="13" t="str">
        <f>IF(список!D11="","",список!D11)</f>
        <v>старшая группа</v>
      </c>
      <c r="E12" s="1" t="e">
        <f>#REF!</f>
        <v>#REF!</v>
      </c>
      <c r="F12" s="1" t="e">
        <f t="shared" si="0"/>
        <v>#REF!</v>
      </c>
      <c r="G12" s="1" t="e">
        <f>#REF!</f>
        <v>#REF!</v>
      </c>
      <c r="H12" s="1" t="e">
        <f t="shared" si="1"/>
        <v>#REF!</v>
      </c>
      <c r="I12" s="1" t="e">
        <f>#REF!</f>
        <v>#REF!</v>
      </c>
      <c r="J12" s="1" t="e">
        <f t="shared" si="2"/>
        <v>#REF!</v>
      </c>
      <c r="K12" s="2" t="e">
        <f t="shared" si="3"/>
        <v>#REF!</v>
      </c>
      <c r="L12" s="422" t="e">
        <f t="shared" si="4"/>
        <v>#REF!</v>
      </c>
      <c r="M12" s="423"/>
    </row>
    <row r="13" spans="1:28">
      <c r="A13" s="1">
        <f>список!A12</f>
        <v>11</v>
      </c>
      <c r="B13" s="1" t="str">
        <f>IF(список!B12="","",список!B12)</f>
        <v/>
      </c>
      <c r="C13" s="1">
        <f>IF(список!C12="","",список!C12)</f>
        <v>0</v>
      </c>
      <c r="D13" s="13" t="str">
        <f>IF(список!D12="","",список!D12)</f>
        <v>старшая группа</v>
      </c>
      <c r="E13" s="1" t="e">
        <f>#REF!</f>
        <v>#REF!</v>
      </c>
      <c r="F13" s="1" t="e">
        <f t="shared" si="0"/>
        <v>#REF!</v>
      </c>
      <c r="G13" s="1" t="e">
        <f>#REF!</f>
        <v>#REF!</v>
      </c>
      <c r="H13" s="1" t="e">
        <f t="shared" si="1"/>
        <v>#REF!</v>
      </c>
      <c r="I13" s="1" t="e">
        <f>#REF!</f>
        <v>#REF!</v>
      </c>
      <c r="J13" s="1" t="e">
        <f t="shared" si="2"/>
        <v>#REF!</v>
      </c>
      <c r="K13" s="2" t="e">
        <f t="shared" si="3"/>
        <v>#REF!</v>
      </c>
      <c r="L13" s="422" t="e">
        <f t="shared" si="4"/>
        <v>#REF!</v>
      </c>
      <c r="M13" s="423"/>
    </row>
    <row r="14" spans="1:28">
      <c r="A14" s="1">
        <f>список!A13</f>
        <v>12</v>
      </c>
      <c r="B14" s="1" t="str">
        <f>IF(список!B13="","",список!B13)</f>
        <v/>
      </c>
      <c r="C14" s="1">
        <f>IF(список!C13="","",список!C13)</f>
        <v>0</v>
      </c>
      <c r="D14" s="13" t="str">
        <f>IF(список!D13="","",список!D13)</f>
        <v>старшая группа</v>
      </c>
      <c r="E14" s="1" t="e">
        <f>#REF!</f>
        <v>#REF!</v>
      </c>
      <c r="F14" s="1" t="e">
        <f t="shared" si="0"/>
        <v>#REF!</v>
      </c>
      <c r="G14" s="1" t="e">
        <f>#REF!</f>
        <v>#REF!</v>
      </c>
      <c r="H14" s="1" t="e">
        <f t="shared" si="1"/>
        <v>#REF!</v>
      </c>
      <c r="I14" s="1" t="e">
        <f>#REF!</f>
        <v>#REF!</v>
      </c>
      <c r="J14" s="1" t="e">
        <f t="shared" si="2"/>
        <v>#REF!</v>
      </c>
      <c r="K14" s="2" t="e">
        <f t="shared" si="3"/>
        <v>#REF!</v>
      </c>
      <c r="L14" s="422" t="e">
        <f t="shared" si="4"/>
        <v>#REF!</v>
      </c>
      <c r="M14" s="423"/>
    </row>
    <row r="15" spans="1:28">
      <c r="A15" s="1">
        <f>список!A14</f>
        <v>13</v>
      </c>
      <c r="B15" s="1" t="str">
        <f>IF(список!B14="","",список!B14)</f>
        <v/>
      </c>
      <c r="C15" s="1">
        <f>IF(список!C14="","",список!C14)</f>
        <v>0</v>
      </c>
      <c r="D15" s="13" t="str">
        <f>IF(список!D14="","",список!D14)</f>
        <v>старшая группа</v>
      </c>
      <c r="E15" s="1" t="e">
        <f>#REF!</f>
        <v>#REF!</v>
      </c>
      <c r="F15" s="1" t="e">
        <f t="shared" si="0"/>
        <v>#REF!</v>
      </c>
      <c r="G15" s="1" t="e">
        <f>#REF!</f>
        <v>#REF!</v>
      </c>
      <c r="H15" s="1" t="e">
        <f t="shared" si="1"/>
        <v>#REF!</v>
      </c>
      <c r="I15" s="1" t="e">
        <f>#REF!</f>
        <v>#REF!</v>
      </c>
      <c r="J15" s="1" t="e">
        <f t="shared" si="2"/>
        <v>#REF!</v>
      </c>
      <c r="K15" s="2" t="e">
        <f t="shared" si="3"/>
        <v>#REF!</v>
      </c>
      <c r="L15" s="422" t="e">
        <f t="shared" si="4"/>
        <v>#REF!</v>
      </c>
      <c r="M15" s="423"/>
    </row>
    <row r="16" spans="1:28">
      <c r="A16" s="1">
        <f>список!A15</f>
        <v>14</v>
      </c>
      <c r="B16" s="1" t="str">
        <f>IF(список!B15="","",список!B15)</f>
        <v/>
      </c>
      <c r="C16" s="1">
        <f>IF(список!C15="","",список!C15)</f>
        <v>0</v>
      </c>
      <c r="D16" s="13" t="str">
        <f>IF(список!D15="","",список!D15)</f>
        <v>старшая группа</v>
      </c>
      <c r="E16" s="1" t="e">
        <f>#REF!</f>
        <v>#REF!</v>
      </c>
      <c r="F16" s="1" t="e">
        <f t="shared" si="0"/>
        <v>#REF!</v>
      </c>
      <c r="G16" s="1" t="e">
        <f>#REF!</f>
        <v>#REF!</v>
      </c>
      <c r="H16" s="1" t="e">
        <f t="shared" si="1"/>
        <v>#REF!</v>
      </c>
      <c r="I16" s="1" t="e">
        <f>#REF!</f>
        <v>#REF!</v>
      </c>
      <c r="J16" s="1" t="e">
        <f t="shared" si="2"/>
        <v>#REF!</v>
      </c>
      <c r="K16" s="2" t="e">
        <f t="shared" si="3"/>
        <v>#REF!</v>
      </c>
      <c r="L16" s="422" t="e">
        <f t="shared" si="4"/>
        <v>#REF!</v>
      </c>
      <c r="M16" s="423"/>
    </row>
    <row r="17" spans="1:13">
      <c r="A17" s="1">
        <f>список!A16</f>
        <v>15</v>
      </c>
      <c r="B17" s="1" t="str">
        <f>IF(список!B16="","",список!B16)</f>
        <v/>
      </c>
      <c r="C17" s="1">
        <f>IF(список!C16="","",список!C16)</f>
        <v>0</v>
      </c>
      <c r="D17" s="13" t="str">
        <f>IF(список!D16="","",список!D16)</f>
        <v>старшая группа</v>
      </c>
      <c r="E17" s="1" t="e">
        <f>#REF!</f>
        <v>#REF!</v>
      </c>
      <c r="F17" s="1" t="e">
        <f t="shared" si="0"/>
        <v>#REF!</v>
      </c>
      <c r="G17" s="1" t="e">
        <f>#REF!</f>
        <v>#REF!</v>
      </c>
      <c r="H17" s="1" t="e">
        <f t="shared" si="1"/>
        <v>#REF!</v>
      </c>
      <c r="I17" s="1" t="e">
        <f>#REF!</f>
        <v>#REF!</v>
      </c>
      <c r="J17" s="1" t="e">
        <f t="shared" si="2"/>
        <v>#REF!</v>
      </c>
      <c r="K17" s="2" t="e">
        <f t="shared" si="3"/>
        <v>#REF!</v>
      </c>
      <c r="L17" s="422" t="e">
        <f t="shared" si="4"/>
        <v>#REF!</v>
      </c>
      <c r="M17" s="423"/>
    </row>
    <row r="18" spans="1:13">
      <c r="A18" s="1">
        <f>список!A17</f>
        <v>16</v>
      </c>
      <c r="B18" s="1" t="str">
        <f>IF(список!B17="","",список!B17)</f>
        <v/>
      </c>
      <c r="C18" s="1">
        <f>IF(список!C17="","",список!C17)</f>
        <v>0</v>
      </c>
      <c r="D18" s="13" t="str">
        <f>IF(список!D17="","",список!D17)</f>
        <v>старшая группа</v>
      </c>
      <c r="E18" s="1" t="e">
        <f>#REF!</f>
        <v>#REF!</v>
      </c>
      <c r="F18" s="1" t="e">
        <f t="shared" si="0"/>
        <v>#REF!</v>
      </c>
      <c r="G18" s="1" t="e">
        <f>#REF!</f>
        <v>#REF!</v>
      </c>
      <c r="H18" s="1" t="e">
        <f t="shared" si="1"/>
        <v>#REF!</v>
      </c>
      <c r="I18" s="1" t="e">
        <f>#REF!</f>
        <v>#REF!</v>
      </c>
      <c r="J18" s="1" t="e">
        <f t="shared" si="2"/>
        <v>#REF!</v>
      </c>
      <c r="K18" s="2" t="e">
        <f t="shared" si="3"/>
        <v>#REF!</v>
      </c>
      <c r="L18" s="422" t="e">
        <f t="shared" si="4"/>
        <v>#REF!</v>
      </c>
      <c r="M18" s="423"/>
    </row>
    <row r="19" spans="1:13">
      <c r="A19" s="1">
        <f>список!A18</f>
        <v>17</v>
      </c>
      <c r="B19" s="1" t="str">
        <f>IF(список!B18="","",список!B18)</f>
        <v/>
      </c>
      <c r="C19" s="1">
        <f>IF(список!C18="","",список!C18)</f>
        <v>0</v>
      </c>
      <c r="D19" s="13" t="str">
        <f>IF(список!D18="","",список!D18)</f>
        <v>старшая группа</v>
      </c>
      <c r="E19" s="1" t="e">
        <f>#REF!</f>
        <v>#REF!</v>
      </c>
      <c r="F19" s="1" t="e">
        <f t="shared" si="0"/>
        <v>#REF!</v>
      </c>
      <c r="G19" s="1" t="e">
        <f>#REF!</f>
        <v>#REF!</v>
      </c>
      <c r="H19" s="1" t="e">
        <f t="shared" si="1"/>
        <v>#REF!</v>
      </c>
      <c r="I19" s="1" t="e">
        <f>#REF!</f>
        <v>#REF!</v>
      </c>
      <c r="J19" s="1" t="e">
        <f t="shared" si="2"/>
        <v>#REF!</v>
      </c>
      <c r="K19" s="2" t="e">
        <f t="shared" si="3"/>
        <v>#REF!</v>
      </c>
      <c r="L19" s="422" t="e">
        <f t="shared" si="4"/>
        <v>#REF!</v>
      </c>
      <c r="M19" s="423"/>
    </row>
    <row r="20" spans="1:13">
      <c r="A20" s="1">
        <f>список!A19</f>
        <v>18</v>
      </c>
      <c r="B20" s="1" t="str">
        <f>IF(список!B19="","",список!B19)</f>
        <v/>
      </c>
      <c r="C20" s="1">
        <f>IF(список!C19="","",список!C19)</f>
        <v>0</v>
      </c>
      <c r="D20" s="13" t="str">
        <f>IF(список!D19="","",список!D19)</f>
        <v>старшая группа</v>
      </c>
      <c r="E20" s="1" t="e">
        <f>#REF!</f>
        <v>#REF!</v>
      </c>
      <c r="F20" s="1" t="e">
        <f t="shared" si="0"/>
        <v>#REF!</v>
      </c>
      <c r="G20" s="1" t="e">
        <f>#REF!</f>
        <v>#REF!</v>
      </c>
      <c r="H20" s="1" t="e">
        <f t="shared" si="1"/>
        <v>#REF!</v>
      </c>
      <c r="I20" s="1" t="e">
        <f>#REF!</f>
        <v>#REF!</v>
      </c>
      <c r="J20" s="1" t="e">
        <f t="shared" si="2"/>
        <v>#REF!</v>
      </c>
      <c r="K20" s="2" t="e">
        <f t="shared" si="3"/>
        <v>#REF!</v>
      </c>
      <c r="L20" s="422" t="e">
        <f t="shared" si="4"/>
        <v>#REF!</v>
      </c>
      <c r="M20" s="423"/>
    </row>
    <row r="21" spans="1:13">
      <c r="A21" s="1">
        <f>список!A20</f>
        <v>19</v>
      </c>
      <c r="B21" s="1" t="str">
        <f>IF(список!B20="","",список!B20)</f>
        <v/>
      </c>
      <c r="C21" s="1">
        <f>IF(список!C20="","",список!C20)</f>
        <v>0</v>
      </c>
      <c r="D21" s="13" t="str">
        <f>IF(список!D20="","",список!D20)</f>
        <v>старшая группа</v>
      </c>
      <c r="E21" s="1" t="e">
        <f>#REF!</f>
        <v>#REF!</v>
      </c>
      <c r="F21" s="1" t="e">
        <f t="shared" si="0"/>
        <v>#REF!</v>
      </c>
      <c r="G21" s="1" t="e">
        <f>#REF!</f>
        <v>#REF!</v>
      </c>
      <c r="H21" s="1" t="e">
        <f t="shared" si="1"/>
        <v>#REF!</v>
      </c>
      <c r="I21" s="1" t="e">
        <f>#REF!</f>
        <v>#REF!</v>
      </c>
      <c r="J21" s="1" t="e">
        <f t="shared" si="2"/>
        <v>#REF!</v>
      </c>
      <c r="K21" s="2" t="e">
        <f t="shared" si="3"/>
        <v>#REF!</v>
      </c>
      <c r="L21" s="422" t="e">
        <f t="shared" si="4"/>
        <v>#REF!</v>
      </c>
      <c r="M21" s="423"/>
    </row>
    <row r="22" spans="1:13">
      <c r="A22" s="1">
        <f>список!A21</f>
        <v>20</v>
      </c>
      <c r="B22" s="1" t="str">
        <f>IF(список!B21="","",список!B21)</f>
        <v/>
      </c>
      <c r="C22" s="1">
        <f>IF(список!C21="","",список!C21)</f>
        <v>0</v>
      </c>
      <c r="D22" s="13" t="str">
        <f>IF(список!D21="","",список!D21)</f>
        <v>старшая группа</v>
      </c>
      <c r="E22" s="1" t="e">
        <f>#REF!</f>
        <v>#REF!</v>
      </c>
      <c r="F22" s="1" t="e">
        <f t="shared" si="0"/>
        <v>#REF!</v>
      </c>
      <c r="G22" s="1" t="e">
        <f>#REF!</f>
        <v>#REF!</v>
      </c>
      <c r="H22" s="1" t="e">
        <f t="shared" si="1"/>
        <v>#REF!</v>
      </c>
      <c r="I22" s="1" t="e">
        <f>#REF!</f>
        <v>#REF!</v>
      </c>
      <c r="J22" s="1" t="e">
        <f t="shared" si="2"/>
        <v>#REF!</v>
      </c>
      <c r="K22" s="2" t="e">
        <f t="shared" si="3"/>
        <v>#REF!</v>
      </c>
      <c r="L22" s="422" t="e">
        <f t="shared" si="4"/>
        <v>#REF!</v>
      </c>
      <c r="M22" s="423"/>
    </row>
    <row r="23" spans="1:13">
      <c r="A23" s="1">
        <f>список!A22</f>
        <v>21</v>
      </c>
      <c r="B23" s="1" t="str">
        <f>IF(список!B22="","",список!B22)</f>
        <v/>
      </c>
      <c r="C23" s="1">
        <f>IF(список!C22="","",список!C22)</f>
        <v>0</v>
      </c>
      <c r="D23" s="13" t="str">
        <f>IF(список!D22="","",список!D22)</f>
        <v>старшая группа</v>
      </c>
      <c r="E23" s="1" t="e">
        <f>#REF!</f>
        <v>#REF!</v>
      </c>
      <c r="F23" s="1" t="e">
        <f t="shared" si="0"/>
        <v>#REF!</v>
      </c>
      <c r="G23" s="1" t="e">
        <f>#REF!</f>
        <v>#REF!</v>
      </c>
      <c r="H23" s="1" t="e">
        <f t="shared" si="1"/>
        <v>#REF!</v>
      </c>
      <c r="I23" s="1" t="e">
        <f>#REF!</f>
        <v>#REF!</v>
      </c>
      <c r="J23" s="1" t="e">
        <f t="shared" si="2"/>
        <v>#REF!</v>
      </c>
      <c r="K23" s="2" t="e">
        <f t="shared" si="3"/>
        <v>#REF!</v>
      </c>
      <c r="L23" s="422" t="e">
        <f t="shared" si="4"/>
        <v>#REF!</v>
      </c>
      <c r="M23" s="423"/>
    </row>
    <row r="24" spans="1:13">
      <c r="A24" s="1">
        <f>список!A23</f>
        <v>22</v>
      </c>
      <c r="B24" s="1" t="str">
        <f>IF(список!B23="","",список!B23)</f>
        <v/>
      </c>
      <c r="C24" s="1">
        <f>IF(список!C23="","",список!C23)</f>
        <v>0</v>
      </c>
      <c r="D24" s="13" t="str">
        <f>IF(список!D23="","",список!D23)</f>
        <v>старшая группа</v>
      </c>
      <c r="E24" s="1" t="e">
        <f>#REF!</f>
        <v>#REF!</v>
      </c>
      <c r="F24" s="1" t="e">
        <f t="shared" si="0"/>
        <v>#REF!</v>
      </c>
      <c r="G24" s="1" t="e">
        <f>#REF!</f>
        <v>#REF!</v>
      </c>
      <c r="H24" s="1" t="e">
        <f t="shared" si="1"/>
        <v>#REF!</v>
      </c>
      <c r="I24" s="1" t="e">
        <f>#REF!</f>
        <v>#REF!</v>
      </c>
      <c r="J24" s="1" t="e">
        <f t="shared" si="2"/>
        <v>#REF!</v>
      </c>
      <c r="K24" s="2" t="e">
        <f t="shared" si="3"/>
        <v>#REF!</v>
      </c>
      <c r="L24" s="422" t="e">
        <f t="shared" si="4"/>
        <v>#REF!</v>
      </c>
      <c r="M24" s="423"/>
    </row>
    <row r="25" spans="1:13">
      <c r="A25" s="1">
        <f>список!A24</f>
        <v>23</v>
      </c>
      <c r="B25" s="1" t="str">
        <f>IF(список!B24="","",список!B24)</f>
        <v/>
      </c>
      <c r="C25" s="1">
        <f>IF(список!C24="","",список!C24)</f>
        <v>0</v>
      </c>
      <c r="D25" s="13" t="str">
        <f>IF(список!D24="","",список!D24)</f>
        <v>старшая группа</v>
      </c>
      <c r="E25" s="1" t="e">
        <f>#REF!</f>
        <v>#REF!</v>
      </c>
      <c r="F25" s="1" t="e">
        <f t="shared" si="0"/>
        <v>#REF!</v>
      </c>
      <c r="G25" s="1" t="e">
        <f>#REF!</f>
        <v>#REF!</v>
      </c>
      <c r="H25" s="1" t="e">
        <f t="shared" si="1"/>
        <v>#REF!</v>
      </c>
      <c r="I25" s="1" t="e">
        <f>#REF!</f>
        <v>#REF!</v>
      </c>
      <c r="J25" s="1" t="e">
        <f t="shared" si="2"/>
        <v>#REF!</v>
      </c>
      <c r="K25" s="2" t="e">
        <f t="shared" si="3"/>
        <v>#REF!</v>
      </c>
      <c r="L25" s="422" t="e">
        <f t="shared" si="4"/>
        <v>#REF!</v>
      </c>
      <c r="M25" s="423"/>
    </row>
    <row r="26" spans="1:13">
      <c r="A26" s="1">
        <f>список!A25</f>
        <v>24</v>
      </c>
      <c r="B26" s="1" t="str">
        <f>IF(список!B25="","",список!B25)</f>
        <v/>
      </c>
      <c r="C26" s="1">
        <f>IF(список!C25="","",список!C25)</f>
        <v>0</v>
      </c>
      <c r="D26" s="13" t="str">
        <f>IF(список!D25="","",список!D25)</f>
        <v>старшая группа</v>
      </c>
      <c r="E26" s="1" t="e">
        <f>#REF!</f>
        <v>#REF!</v>
      </c>
      <c r="F26" s="1" t="e">
        <f t="shared" si="0"/>
        <v>#REF!</v>
      </c>
      <c r="G26" s="1" t="e">
        <f>#REF!</f>
        <v>#REF!</v>
      </c>
      <c r="H26" s="1" t="e">
        <f t="shared" si="1"/>
        <v>#REF!</v>
      </c>
      <c r="I26" s="1" t="e">
        <f>#REF!</f>
        <v>#REF!</v>
      </c>
      <c r="J26" s="1" t="e">
        <f t="shared" si="2"/>
        <v>#REF!</v>
      </c>
      <c r="K26" s="2" t="e">
        <f t="shared" si="3"/>
        <v>#REF!</v>
      </c>
      <c r="L26" s="422" t="e">
        <f t="shared" si="4"/>
        <v>#REF!</v>
      </c>
      <c r="M26" s="423"/>
    </row>
    <row r="27" spans="1:13">
      <c r="A27" s="1">
        <f>список!A26</f>
        <v>25</v>
      </c>
      <c r="B27" s="1" t="str">
        <f>IF(список!B26="","",список!B26)</f>
        <v/>
      </c>
      <c r="C27" s="1">
        <f>IF(список!C26="","",список!C26)</f>
        <v>0</v>
      </c>
      <c r="D27" s="13" t="str">
        <f>IF(список!D26="","",список!D26)</f>
        <v>старшая группа</v>
      </c>
      <c r="E27" s="1" t="e">
        <f>#REF!</f>
        <v>#REF!</v>
      </c>
      <c r="F27" s="1" t="e">
        <f t="shared" si="0"/>
        <v>#REF!</v>
      </c>
      <c r="G27" s="1" t="e">
        <f>#REF!</f>
        <v>#REF!</v>
      </c>
      <c r="H27" s="1" t="e">
        <f t="shared" si="1"/>
        <v>#REF!</v>
      </c>
      <c r="I27" s="1" t="e">
        <f>#REF!</f>
        <v>#REF!</v>
      </c>
      <c r="J27" s="1" t="e">
        <f t="shared" si="2"/>
        <v>#REF!</v>
      </c>
      <c r="K27" s="2" t="e">
        <f t="shared" si="3"/>
        <v>#REF!</v>
      </c>
      <c r="L27" s="422" t="e">
        <f t="shared" si="4"/>
        <v>#REF!</v>
      </c>
      <c r="M27" s="423"/>
    </row>
    <row r="28" spans="1:13">
      <c r="A28" s="1">
        <f>список!A27</f>
        <v>26</v>
      </c>
      <c r="B28" s="1" t="str">
        <f>IF(список!B27="","",список!B27)</f>
        <v/>
      </c>
      <c r="C28" s="1">
        <f>IF(список!C27="","",список!C27)</f>
        <v>0</v>
      </c>
      <c r="D28" s="13" t="str">
        <f>IF(список!D27="","",список!D27)</f>
        <v>старшая группа</v>
      </c>
      <c r="E28" s="1" t="e">
        <f>#REF!</f>
        <v>#REF!</v>
      </c>
      <c r="F28" s="1" t="e">
        <f t="shared" si="0"/>
        <v>#REF!</v>
      </c>
      <c r="G28" s="1" t="e">
        <f>#REF!</f>
        <v>#REF!</v>
      </c>
      <c r="H28" s="1" t="e">
        <f t="shared" si="1"/>
        <v>#REF!</v>
      </c>
      <c r="I28" s="1" t="e">
        <f>#REF!</f>
        <v>#REF!</v>
      </c>
      <c r="J28" s="1" t="e">
        <f t="shared" si="2"/>
        <v>#REF!</v>
      </c>
      <c r="K28" s="2" t="e">
        <f t="shared" si="3"/>
        <v>#REF!</v>
      </c>
      <c r="L28" s="422" t="e">
        <f t="shared" si="4"/>
        <v>#REF!</v>
      </c>
      <c r="M28" s="423"/>
    </row>
    <row r="29" spans="1:13">
      <c r="A29" s="1">
        <f>список!A28</f>
        <v>27</v>
      </c>
      <c r="B29" s="1" t="str">
        <f>IF(список!B28="","",список!B28)</f>
        <v/>
      </c>
      <c r="C29" s="1">
        <f>IF(список!C28="","",список!C28)</f>
        <v>0</v>
      </c>
      <c r="D29" s="13" t="str">
        <f>IF(список!D28="","",список!D28)</f>
        <v>старшая группа</v>
      </c>
      <c r="E29" s="1" t="e">
        <f>#REF!</f>
        <v>#REF!</v>
      </c>
      <c r="F29" s="1" t="e">
        <f t="shared" si="0"/>
        <v>#REF!</v>
      </c>
      <c r="G29" s="1" t="e">
        <f>#REF!</f>
        <v>#REF!</v>
      </c>
      <c r="H29" s="1" t="e">
        <f t="shared" si="1"/>
        <v>#REF!</v>
      </c>
      <c r="I29" s="1" t="e">
        <f>#REF!</f>
        <v>#REF!</v>
      </c>
      <c r="J29" s="1" t="e">
        <f t="shared" si="2"/>
        <v>#REF!</v>
      </c>
      <c r="K29" s="2" t="e">
        <f t="shared" si="3"/>
        <v>#REF!</v>
      </c>
      <c r="L29" s="422" t="e">
        <f t="shared" si="4"/>
        <v>#REF!</v>
      </c>
      <c r="M29" s="423"/>
    </row>
    <row r="30" spans="1:13">
      <c r="A30" s="1">
        <f>список!A29</f>
        <v>28</v>
      </c>
      <c r="B30" s="1" t="str">
        <f>IF(список!B29="","",список!B29)</f>
        <v/>
      </c>
      <c r="C30" s="1">
        <f>IF(список!C29="","",список!C29)</f>
        <v>0</v>
      </c>
      <c r="D30" s="13" t="str">
        <f>IF(список!D29="","",список!D29)</f>
        <v>старшая группа</v>
      </c>
      <c r="E30" s="1" t="e">
        <f>#REF!</f>
        <v>#REF!</v>
      </c>
      <c r="F30" s="1" t="e">
        <f t="shared" si="0"/>
        <v>#REF!</v>
      </c>
      <c r="G30" s="1" t="e">
        <f>#REF!</f>
        <v>#REF!</v>
      </c>
      <c r="H30" s="1" t="e">
        <f t="shared" si="1"/>
        <v>#REF!</v>
      </c>
      <c r="I30" s="1" t="e">
        <f>#REF!</f>
        <v>#REF!</v>
      </c>
      <c r="J30" s="1" t="e">
        <f t="shared" si="2"/>
        <v>#REF!</v>
      </c>
      <c r="K30" s="2" t="e">
        <f t="shared" si="3"/>
        <v>#REF!</v>
      </c>
      <c r="L30" s="422" t="e">
        <f t="shared" si="4"/>
        <v>#REF!</v>
      </c>
      <c r="M30" s="423"/>
    </row>
    <row r="31" spans="1:13">
      <c r="A31" s="1">
        <f>список!A30</f>
        <v>29</v>
      </c>
      <c r="B31" s="1">
        <f>IF(список!C8="","",список!C8)</f>
        <v>0</v>
      </c>
      <c r="C31" s="1">
        <f>IF(список!C30="","",список!C30)</f>
        <v>0</v>
      </c>
      <c r="D31" s="13" t="str">
        <f>IF(список!D30="","",список!D30)</f>
        <v>старшая группа</v>
      </c>
      <c r="E31" s="1" t="e">
        <f>#REF!</f>
        <v>#REF!</v>
      </c>
      <c r="F31" s="1" t="e">
        <f t="shared" si="0"/>
        <v>#REF!</v>
      </c>
      <c r="G31" s="1" t="e">
        <f>#REF!</f>
        <v>#REF!</v>
      </c>
      <c r="H31" s="1" t="e">
        <f t="shared" si="1"/>
        <v>#REF!</v>
      </c>
      <c r="I31" s="1" t="e">
        <f>#REF!</f>
        <v>#REF!</v>
      </c>
      <c r="J31" s="1" t="e">
        <f t="shared" si="2"/>
        <v>#REF!</v>
      </c>
      <c r="K31" s="2" t="e">
        <f t="shared" si="3"/>
        <v>#REF!</v>
      </c>
      <c r="L31" s="422" t="e">
        <f t="shared" si="4"/>
        <v>#REF!</v>
      </c>
      <c r="M31" s="423"/>
    </row>
    <row r="32" spans="1:13">
      <c r="A32" s="1">
        <f>список!A31</f>
        <v>30</v>
      </c>
      <c r="B32" s="1" t="str">
        <f>IF(список!B31="","",список!B31)</f>
        <v/>
      </c>
      <c r="C32" s="1">
        <f>IF(список!C31="","",список!C31)</f>
        <v>0</v>
      </c>
      <c r="D32" s="13" t="str">
        <f>IF(список!D31="","",список!D31)</f>
        <v>старшая группа</v>
      </c>
      <c r="E32" s="1" t="e">
        <f>#REF!</f>
        <v>#REF!</v>
      </c>
      <c r="F32" s="1" t="e">
        <f t="shared" si="0"/>
        <v>#REF!</v>
      </c>
      <c r="G32" s="1" t="e">
        <f>#REF!</f>
        <v>#REF!</v>
      </c>
      <c r="H32" s="1" t="e">
        <f t="shared" si="1"/>
        <v>#REF!</v>
      </c>
      <c r="I32" s="1" t="e">
        <f>#REF!</f>
        <v>#REF!</v>
      </c>
      <c r="J32" s="1" t="e">
        <f t="shared" si="2"/>
        <v>#REF!</v>
      </c>
      <c r="K32" s="2" t="e">
        <f t="shared" si="3"/>
        <v>#REF!</v>
      </c>
      <c r="L32" s="422" t="e">
        <f t="shared" si="4"/>
        <v>#REF!</v>
      </c>
      <c r="M32" s="423"/>
    </row>
    <row r="33" spans="1:13">
      <c r="A33" s="1">
        <f>список!A32</f>
        <v>31</v>
      </c>
      <c r="B33" s="1" t="str">
        <f>IF(список!B32="","",список!B32)</f>
        <v/>
      </c>
      <c r="C33" s="1">
        <f>IF(список!C32="","",список!C32)</f>
        <v>0</v>
      </c>
      <c r="D33" s="13" t="str">
        <f>IF(список!D32="","",список!D32)</f>
        <v>старшая группа</v>
      </c>
      <c r="E33" s="1" t="e">
        <f>#REF!</f>
        <v>#REF!</v>
      </c>
      <c r="F33" s="1" t="e">
        <f t="shared" si="0"/>
        <v>#REF!</v>
      </c>
      <c r="G33" s="1" t="e">
        <f>#REF!</f>
        <v>#REF!</v>
      </c>
      <c r="H33" s="1" t="e">
        <f t="shared" si="1"/>
        <v>#REF!</v>
      </c>
      <c r="I33" s="1" t="e">
        <f>#REF!</f>
        <v>#REF!</v>
      </c>
      <c r="J33" s="1" t="e">
        <f t="shared" si="2"/>
        <v>#REF!</v>
      </c>
      <c r="K33" s="2" t="e">
        <f t="shared" si="3"/>
        <v>#REF!</v>
      </c>
      <c r="L33" s="422" t="e">
        <f t="shared" si="4"/>
        <v>#REF!</v>
      </c>
      <c r="M33" s="423"/>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J40"/>
  <sheetViews>
    <sheetView topLeftCell="A5" zoomScale="60" zoomScaleNormal="60" workbookViewId="0">
      <selection activeCell="D5" sqref="D5:H39"/>
    </sheetView>
  </sheetViews>
  <sheetFormatPr defaultColWidth="9.140625" defaultRowHeight="15"/>
  <cols>
    <col min="1" max="1" width="9.140625" style="82"/>
    <col min="2" max="2" width="22.5703125" style="82" customWidth="1"/>
    <col min="3" max="14" width="9.140625" style="82"/>
    <col min="15" max="15" width="12.5703125" style="82" customWidth="1"/>
    <col min="16" max="19" width="9.140625" style="82"/>
    <col min="20" max="20" width="10.85546875" style="82" customWidth="1"/>
    <col min="21" max="21" width="7.5703125" style="82" customWidth="1"/>
    <col min="22" max="29" width="9.140625" style="82"/>
    <col min="30" max="32" width="10.28515625" style="82" customWidth="1"/>
    <col min="33" max="33" width="8.7109375" style="82" customWidth="1"/>
    <col min="34" max="34" width="9.140625" style="82" customWidth="1"/>
    <col min="35" max="16384" width="9.140625" style="82"/>
  </cols>
  <sheetData>
    <row r="1" spans="1:36" ht="15" customHeight="1">
      <c r="A1" s="363" t="s">
        <v>130</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108"/>
      <c r="AE1" s="123"/>
      <c r="AF1" s="123"/>
      <c r="AG1" s="109"/>
      <c r="AH1" s="109"/>
    </row>
    <row r="2" spans="1:36" ht="43.5" customHeight="1">
      <c r="A2" s="88"/>
      <c r="B2" s="88"/>
      <c r="C2" s="88"/>
      <c r="D2" s="361" t="s">
        <v>128</v>
      </c>
      <c r="E2" s="361"/>
      <c r="F2" s="361"/>
      <c r="G2" s="361"/>
      <c r="H2" s="361"/>
      <c r="I2" s="361"/>
      <c r="J2" s="361"/>
      <c r="K2" s="361"/>
      <c r="L2" s="361"/>
      <c r="M2" s="361"/>
      <c r="N2" s="361"/>
      <c r="O2" s="361"/>
      <c r="P2" s="361"/>
      <c r="Q2" s="361"/>
      <c r="R2" s="361"/>
      <c r="S2" s="361"/>
      <c r="T2" s="361" t="s">
        <v>129</v>
      </c>
      <c r="U2" s="361"/>
      <c r="V2" s="361"/>
      <c r="W2" s="361"/>
      <c r="X2" s="361"/>
      <c r="Y2" s="361"/>
      <c r="Z2" s="361"/>
      <c r="AA2" s="361"/>
      <c r="AB2" s="361"/>
      <c r="AC2" s="361"/>
      <c r="AD2" s="426" t="s">
        <v>154</v>
      </c>
      <c r="AE2" s="375"/>
      <c r="AF2" s="375"/>
      <c r="AG2" s="375"/>
      <c r="AH2" s="376"/>
      <c r="AI2" s="360"/>
      <c r="AJ2" s="360"/>
    </row>
    <row r="3" spans="1:36" ht="85.5" customHeight="1">
      <c r="A3" s="439" t="str">
        <f>список!A1</f>
        <v>№</v>
      </c>
      <c r="B3" s="377" t="str">
        <f>список!B1</f>
        <v>Фамилия, имя воспитанника</v>
      </c>
      <c r="C3" s="380" t="str">
        <f>список!C1</f>
        <v xml:space="preserve">дата </v>
      </c>
      <c r="D3" s="426" t="s">
        <v>131</v>
      </c>
      <c r="E3" s="375"/>
      <c r="F3" s="375"/>
      <c r="G3" s="375"/>
      <c r="H3" s="375"/>
      <c r="I3" s="375"/>
      <c r="J3" s="376"/>
      <c r="K3" s="361" t="s">
        <v>132</v>
      </c>
      <c r="L3" s="361"/>
      <c r="M3" s="361"/>
      <c r="N3" s="361"/>
      <c r="O3" s="361" t="s">
        <v>153</v>
      </c>
      <c r="P3" s="361"/>
      <c r="Q3" s="361"/>
      <c r="R3" s="360" t="s">
        <v>0</v>
      </c>
      <c r="S3" s="360"/>
      <c r="T3" s="431" t="s">
        <v>319</v>
      </c>
      <c r="U3" s="433" t="s">
        <v>320</v>
      </c>
      <c r="V3" s="431" t="s">
        <v>275</v>
      </c>
      <c r="W3" s="431" t="s">
        <v>276</v>
      </c>
      <c r="X3" s="431" t="s">
        <v>277</v>
      </c>
      <c r="Y3" s="431" t="s">
        <v>278</v>
      </c>
      <c r="Z3" s="431" t="s">
        <v>279</v>
      </c>
      <c r="AA3" s="431" t="s">
        <v>331</v>
      </c>
      <c r="AB3" s="373" t="s">
        <v>0</v>
      </c>
      <c r="AC3" s="374"/>
      <c r="AD3" s="431" t="s">
        <v>228</v>
      </c>
      <c r="AE3" s="431" t="s">
        <v>229</v>
      </c>
      <c r="AF3" s="431" t="s">
        <v>230</v>
      </c>
      <c r="AG3" s="373" t="s">
        <v>280</v>
      </c>
      <c r="AH3" s="374"/>
      <c r="AI3" s="427"/>
      <c r="AJ3" s="428"/>
    </row>
    <row r="4" spans="1:36" ht="244.5" customHeight="1" thickBot="1">
      <c r="A4" s="440"/>
      <c r="B4" s="378"/>
      <c r="C4" s="381"/>
      <c r="D4" s="128" t="s">
        <v>317</v>
      </c>
      <c r="E4" s="129" t="s">
        <v>223</v>
      </c>
      <c r="F4" s="129" t="s">
        <v>224</v>
      </c>
      <c r="G4" s="129" t="s">
        <v>225</v>
      </c>
      <c r="H4" s="246" t="s">
        <v>318</v>
      </c>
      <c r="I4" s="437" t="s">
        <v>0</v>
      </c>
      <c r="J4" s="438"/>
      <c r="K4" s="128" t="s">
        <v>226</v>
      </c>
      <c r="L4" s="129" t="s">
        <v>227</v>
      </c>
      <c r="M4" s="437" t="s">
        <v>0</v>
      </c>
      <c r="N4" s="438"/>
      <c r="O4" s="130" t="s">
        <v>290</v>
      </c>
      <c r="P4" s="437" t="s">
        <v>0</v>
      </c>
      <c r="Q4" s="438"/>
      <c r="R4" s="370"/>
      <c r="S4" s="370"/>
      <c r="T4" s="432"/>
      <c r="U4" s="434"/>
      <c r="V4" s="432"/>
      <c r="W4" s="432"/>
      <c r="X4" s="432"/>
      <c r="Y4" s="432"/>
      <c r="Z4" s="432"/>
      <c r="AA4" s="432"/>
      <c r="AB4" s="435"/>
      <c r="AC4" s="436"/>
      <c r="AD4" s="432"/>
      <c r="AE4" s="432"/>
      <c r="AF4" s="432"/>
      <c r="AG4" s="435"/>
      <c r="AH4" s="436"/>
      <c r="AI4" s="429"/>
      <c r="AJ4" s="430"/>
    </row>
    <row r="5" spans="1:36" s="96" customFormat="1">
      <c r="A5" s="96">
        <f>список!A2</f>
        <v>1</v>
      </c>
      <c r="B5" s="97" t="str">
        <f>IF(список!B2="","",список!B2)</f>
        <v/>
      </c>
      <c r="C5" s="97" t="str">
        <f>IF(список!C2="","",список!C2)</f>
        <v/>
      </c>
      <c r="D5" s="228"/>
      <c r="E5" s="233"/>
      <c r="F5" s="265"/>
      <c r="G5" s="265"/>
      <c r="H5" s="265"/>
      <c r="I5" s="271" t="str">
        <f>IF(D5="","",IF(E5="","",IF(F5="","",IF(G5="","",IF(H5="","",SUM(D5:G5)/5)))))</f>
        <v/>
      </c>
      <c r="J5" s="272" t="str">
        <f>IF(I5="","",IF(I5&gt;1.5,"сформирован",IF(I5&lt;0.5,"не сформирован","в стадии формирования")))</f>
        <v/>
      </c>
      <c r="K5" s="265"/>
      <c r="L5" s="265"/>
      <c r="M5" s="271" t="str">
        <f>IF(K5="","",IF(L5="","",SUM(K5:L5)/2))</f>
        <v/>
      </c>
      <c r="N5" s="272" t="str">
        <f>IF(M5="","",IF(M5&gt;1.5,"сформирован",IF(M5&lt;0.5,"не сформирован","в стадии формирования")))</f>
        <v/>
      </c>
      <c r="O5" s="265"/>
      <c r="P5" s="327" t="str">
        <f>IF(O5="","",SUM(O5:O5))</f>
        <v/>
      </c>
      <c r="Q5" s="275" t="str">
        <f>IF(P5="","",IF(P5&gt;1.5,"сформирован",IF(P5&lt;0.5,"не сформирован","в стадии формирования")))</f>
        <v/>
      </c>
      <c r="R5" s="303" t="str">
        <f t="shared" ref="R5:R39" si="0">IF(I5="","",IF(M5="","",IF(P5="","",SUM(I5+M5+P5)/3)))</f>
        <v/>
      </c>
      <c r="S5" s="278" t="str">
        <f>IF(R5="","",IF(R5&gt;1.5,"сформирован",IF(R5&lt;0.5,"не сформирован", "в стадии формирования")))</f>
        <v/>
      </c>
      <c r="T5" s="228"/>
      <c r="U5" s="233"/>
      <c r="V5" s="233"/>
      <c r="W5" s="233"/>
      <c r="X5" s="233"/>
      <c r="Y5" s="233"/>
      <c r="Z5" s="233"/>
      <c r="AA5" s="265">
        <v>1</v>
      </c>
      <c r="AB5" s="277" t="str">
        <f>IF(T5="","",IF(U5="","",IF(V5="","",IF(W5="","",IF(Y5="","",IF(X5="","",IF(Z5="","",IF(AA5="","",(SUM(T5:AA5)/8)))))))))</f>
        <v/>
      </c>
      <c r="AC5" s="278" t="str">
        <f>IF(AB5="","",IF(AB5&gt;1.5,"сформирован",IF(AB5&lt;0.5,"не сформирован", "в стадии формирования")))</f>
        <v/>
      </c>
      <c r="AD5" s="265"/>
      <c r="AE5" s="233"/>
      <c r="AF5" s="233"/>
      <c r="AG5" s="277" t="str">
        <f>IF(AD5="","",IF(AE5="","",IF(AF5="","",(SUM(AD5:AF5)/3))))</f>
        <v/>
      </c>
      <c r="AH5" s="278" t="str">
        <f>IF(AG5="","",IF(AG5&gt;1.5,"сформирован",IF(AG5&lt;0.5,"не сформирован", "в стадии формирования")))</f>
        <v/>
      </c>
      <c r="AI5" s="281"/>
      <c r="AJ5" s="94"/>
    </row>
    <row r="6" spans="1:36" s="96" customFormat="1">
      <c r="A6" s="96">
        <f>список!A3</f>
        <v>2</v>
      </c>
      <c r="B6" s="97" t="str">
        <f>IF(список!B3="","",список!B3)</f>
        <v/>
      </c>
      <c r="C6" s="97">
        <f>IF(список!C3="","",список!C3)</f>
        <v>0</v>
      </c>
      <c r="D6" s="230"/>
      <c r="E6" s="232"/>
      <c r="F6" s="259"/>
      <c r="G6" s="259"/>
      <c r="H6" s="259"/>
      <c r="I6" s="273" t="str">
        <f t="shared" ref="I6:I39" si="1">IF(D6="","",IF(E6="","",IF(F6="","",IF(G6="","",IF(H6="","",SUM(D6:G6)/5)))))</f>
        <v/>
      </c>
      <c r="J6" s="274" t="str">
        <f t="shared" ref="J6:J39" si="2">IF(I6="","",IF(I6&gt;1.5,"сформирован",IF(I6&lt;0.5,"не сформирован","в стадии формирования")))</f>
        <v/>
      </c>
      <c r="K6" s="259"/>
      <c r="L6" s="259"/>
      <c r="M6" s="273" t="str">
        <f t="shared" ref="M6:M39" si="3">IF(K6="","",IF(L6="","",SUM(K6:L6)/2))</f>
        <v/>
      </c>
      <c r="N6" s="274" t="str">
        <f t="shared" ref="N6:N39" si="4">IF(M6="","",IF(M6&gt;1.5,"сформирован",IF(M6&lt;0.5,"не сформирован","в стадии формирования")))</f>
        <v/>
      </c>
      <c r="O6" s="259"/>
      <c r="P6" s="328" t="str">
        <f t="shared" ref="P6:P39" si="5">IF(O6="","",SUM(O6:O6))</f>
        <v/>
      </c>
      <c r="Q6" s="276" t="str">
        <f t="shared" ref="Q6:Q39" si="6">IF(P6="","",IF(P6&gt;1.5,"сформирован",IF(P6&lt;0.5,"не сформирован","в стадии формирования")))</f>
        <v/>
      </c>
      <c r="R6" s="304" t="str">
        <f t="shared" si="0"/>
        <v/>
      </c>
      <c r="S6" s="280" t="str">
        <f t="shared" ref="S6:S39" si="7">IF(R6="","",IF(R6&gt;1.5,"сформирован",IF(R6&lt;0.5,"не сформирован", "в стадии формирования")))</f>
        <v/>
      </c>
      <c r="T6" s="230"/>
      <c r="U6" s="232"/>
      <c r="V6" s="232"/>
      <c r="W6" s="232"/>
      <c r="X6" s="232"/>
      <c r="Y6" s="230"/>
      <c r="Z6" s="232"/>
      <c r="AA6" s="259">
        <v>1</v>
      </c>
      <c r="AB6" s="279" t="str">
        <f t="shared" ref="AB6:AB39" si="8">IF(T6="","",IF(U6="","",IF(V6="","",IF(W6="","",IF(Y6="","",IF(X6="","",IF(Z6="","",IF(AA6="","",(SUM(T6:AA6)/8)))))))))</f>
        <v/>
      </c>
      <c r="AC6" s="280" t="str">
        <f t="shared" ref="AC6:AC39" si="9">IF(AB6="","",IF(AB6&gt;1.5,"сформирован",IF(AB6&lt;0.5,"не сформирован", "в стадии формирования")))</f>
        <v/>
      </c>
      <c r="AD6" s="259"/>
      <c r="AE6" s="230"/>
      <c r="AF6" s="232"/>
      <c r="AG6" s="279" t="str">
        <f t="shared" ref="AG6:AG39" si="10">IF(AD6="","",IF(AE6="","",IF(AF6="","",(SUM(AD6:AF6)/3))))</f>
        <v/>
      </c>
      <c r="AH6" s="280" t="str">
        <f t="shared" ref="AH6:AH39" si="11">IF(AG6="","",IF(AG6&gt;1.5,"сформирован",IF(AG6&lt;0.5,"не сформирован", "в стадии формирования")))</f>
        <v/>
      </c>
      <c r="AI6" s="281"/>
      <c r="AJ6" s="94"/>
    </row>
    <row r="7" spans="1:36" s="96" customFormat="1">
      <c r="A7" s="96">
        <f>список!A4</f>
        <v>3</v>
      </c>
      <c r="B7" s="97" t="str">
        <f>IF(список!B4="","",список!B4)</f>
        <v/>
      </c>
      <c r="C7" s="97">
        <f>IF(список!C4="","",список!C4)</f>
        <v>0</v>
      </c>
      <c r="D7" s="230"/>
      <c r="E7" s="232"/>
      <c r="F7" s="259"/>
      <c r="G7" s="259"/>
      <c r="H7" s="259"/>
      <c r="I7" s="273" t="str">
        <f t="shared" si="1"/>
        <v/>
      </c>
      <c r="J7" s="274" t="str">
        <f t="shared" si="2"/>
        <v/>
      </c>
      <c r="K7" s="259"/>
      <c r="L7" s="259"/>
      <c r="M7" s="273" t="str">
        <f t="shared" si="3"/>
        <v/>
      </c>
      <c r="N7" s="274" t="str">
        <f t="shared" si="4"/>
        <v/>
      </c>
      <c r="O7" s="259"/>
      <c r="P7" s="328" t="str">
        <f t="shared" si="5"/>
        <v/>
      </c>
      <c r="Q7" s="276" t="str">
        <f t="shared" si="6"/>
        <v/>
      </c>
      <c r="R7" s="304" t="str">
        <f t="shared" si="0"/>
        <v/>
      </c>
      <c r="S7" s="280" t="str">
        <f t="shared" si="7"/>
        <v/>
      </c>
      <c r="T7" s="230"/>
      <c r="U7" s="232"/>
      <c r="V7" s="232"/>
      <c r="W7" s="232"/>
      <c r="X7" s="232"/>
      <c r="Y7" s="230"/>
      <c r="Z7" s="232"/>
      <c r="AA7" s="259">
        <v>1</v>
      </c>
      <c r="AB7" s="279" t="str">
        <f t="shared" si="8"/>
        <v/>
      </c>
      <c r="AC7" s="280" t="str">
        <f t="shared" si="9"/>
        <v/>
      </c>
      <c r="AD7" s="259"/>
      <c r="AE7" s="230"/>
      <c r="AF7" s="232"/>
      <c r="AG7" s="279" t="str">
        <f t="shared" si="10"/>
        <v/>
      </c>
      <c r="AH7" s="280" t="str">
        <f t="shared" si="11"/>
        <v/>
      </c>
      <c r="AI7" s="281"/>
      <c r="AJ7" s="94"/>
    </row>
    <row r="8" spans="1:36" s="96" customFormat="1">
      <c r="A8" s="96">
        <f>список!A5</f>
        <v>4</v>
      </c>
      <c r="B8" s="97" t="str">
        <f>IF(список!B5="","",список!B5)</f>
        <v/>
      </c>
      <c r="C8" s="97">
        <f>IF(список!C5="","",список!C5)</f>
        <v>0</v>
      </c>
      <c r="D8" s="230"/>
      <c r="E8" s="232"/>
      <c r="F8" s="259"/>
      <c r="G8" s="259"/>
      <c r="H8" s="259"/>
      <c r="I8" s="273" t="str">
        <f t="shared" si="1"/>
        <v/>
      </c>
      <c r="J8" s="274" t="str">
        <f t="shared" si="2"/>
        <v/>
      </c>
      <c r="K8" s="259"/>
      <c r="L8" s="259"/>
      <c r="M8" s="273" t="str">
        <f t="shared" si="3"/>
        <v/>
      </c>
      <c r="N8" s="274" t="str">
        <f t="shared" si="4"/>
        <v/>
      </c>
      <c r="O8" s="259"/>
      <c r="P8" s="328" t="str">
        <f t="shared" si="5"/>
        <v/>
      </c>
      <c r="Q8" s="276" t="str">
        <f t="shared" si="6"/>
        <v/>
      </c>
      <c r="R8" s="304" t="str">
        <f t="shared" si="0"/>
        <v/>
      </c>
      <c r="S8" s="280" t="str">
        <f t="shared" si="7"/>
        <v/>
      </c>
      <c r="T8" s="230"/>
      <c r="U8" s="232"/>
      <c r="V8" s="232"/>
      <c r="W8" s="232"/>
      <c r="X8" s="232"/>
      <c r="Y8" s="230"/>
      <c r="Z8" s="232"/>
      <c r="AA8" s="259">
        <v>1</v>
      </c>
      <c r="AB8" s="279" t="str">
        <f t="shared" si="8"/>
        <v/>
      </c>
      <c r="AC8" s="280" t="str">
        <f t="shared" si="9"/>
        <v/>
      </c>
      <c r="AD8" s="259"/>
      <c r="AE8" s="230"/>
      <c r="AF8" s="232"/>
      <c r="AG8" s="279" t="str">
        <f t="shared" si="10"/>
        <v/>
      </c>
      <c r="AH8" s="280" t="str">
        <f t="shared" si="11"/>
        <v/>
      </c>
      <c r="AI8" s="281"/>
      <c r="AJ8" s="94"/>
    </row>
    <row r="9" spans="1:36" s="96" customFormat="1">
      <c r="A9" s="96">
        <f>список!A6</f>
        <v>5</v>
      </c>
      <c r="B9" s="97" t="str">
        <f>IF(список!B6="","",список!B6)</f>
        <v/>
      </c>
      <c r="C9" s="97">
        <f>IF(список!C6="","",список!C6)</f>
        <v>0</v>
      </c>
      <c r="D9" s="230"/>
      <c r="E9" s="232"/>
      <c r="F9" s="259"/>
      <c r="G9" s="259"/>
      <c r="H9" s="259"/>
      <c r="I9" s="273" t="str">
        <f t="shared" si="1"/>
        <v/>
      </c>
      <c r="J9" s="274" t="str">
        <f t="shared" si="2"/>
        <v/>
      </c>
      <c r="K9" s="259"/>
      <c r="L9" s="259"/>
      <c r="M9" s="273" t="str">
        <f t="shared" si="3"/>
        <v/>
      </c>
      <c r="N9" s="274" t="str">
        <f t="shared" si="4"/>
        <v/>
      </c>
      <c r="O9" s="259"/>
      <c r="P9" s="328" t="str">
        <f t="shared" si="5"/>
        <v/>
      </c>
      <c r="Q9" s="276" t="str">
        <f t="shared" si="6"/>
        <v/>
      </c>
      <c r="R9" s="304" t="str">
        <f t="shared" si="0"/>
        <v/>
      </c>
      <c r="S9" s="280" t="str">
        <f t="shared" si="7"/>
        <v/>
      </c>
      <c r="T9" s="230"/>
      <c r="U9" s="232"/>
      <c r="V9" s="232"/>
      <c r="W9" s="232"/>
      <c r="X9" s="232"/>
      <c r="Y9" s="230"/>
      <c r="Z9" s="232"/>
      <c r="AA9" s="259">
        <v>2</v>
      </c>
      <c r="AB9" s="279" t="str">
        <f t="shared" si="8"/>
        <v/>
      </c>
      <c r="AC9" s="280" t="str">
        <f t="shared" si="9"/>
        <v/>
      </c>
      <c r="AD9" s="259"/>
      <c r="AE9" s="230"/>
      <c r="AF9" s="232"/>
      <c r="AG9" s="279" t="str">
        <f t="shared" si="10"/>
        <v/>
      </c>
      <c r="AH9" s="280" t="str">
        <f t="shared" si="11"/>
        <v/>
      </c>
      <c r="AI9" s="281"/>
      <c r="AJ9" s="94"/>
    </row>
    <row r="10" spans="1:36" s="96" customFormat="1">
      <c r="A10" s="96">
        <f>список!A7</f>
        <v>6</v>
      </c>
      <c r="B10" s="97" t="str">
        <f>IF(список!B7="","",список!B7)</f>
        <v/>
      </c>
      <c r="C10" s="97">
        <f>IF(список!C7="","",список!C7)</f>
        <v>0</v>
      </c>
      <c r="D10" s="230"/>
      <c r="E10" s="232"/>
      <c r="F10" s="259"/>
      <c r="G10" s="259"/>
      <c r="H10" s="259"/>
      <c r="I10" s="273" t="str">
        <f t="shared" si="1"/>
        <v/>
      </c>
      <c r="J10" s="274" t="str">
        <f t="shared" si="2"/>
        <v/>
      </c>
      <c r="K10" s="259"/>
      <c r="L10" s="259"/>
      <c r="M10" s="273" t="str">
        <f t="shared" si="3"/>
        <v/>
      </c>
      <c r="N10" s="274" t="str">
        <f t="shared" si="4"/>
        <v/>
      </c>
      <c r="O10" s="259"/>
      <c r="P10" s="328" t="str">
        <f t="shared" si="5"/>
        <v/>
      </c>
      <c r="Q10" s="276" t="str">
        <f t="shared" si="6"/>
        <v/>
      </c>
      <c r="R10" s="304" t="str">
        <f t="shared" si="0"/>
        <v/>
      </c>
      <c r="S10" s="280" t="str">
        <f t="shared" si="7"/>
        <v/>
      </c>
      <c r="T10" s="230"/>
      <c r="U10" s="232"/>
      <c r="V10" s="232"/>
      <c r="W10" s="232"/>
      <c r="X10" s="232"/>
      <c r="Y10" s="230"/>
      <c r="Z10" s="232"/>
      <c r="AA10" s="259">
        <v>1</v>
      </c>
      <c r="AB10" s="279" t="str">
        <f t="shared" si="8"/>
        <v/>
      </c>
      <c r="AC10" s="280" t="str">
        <f t="shared" si="9"/>
        <v/>
      </c>
      <c r="AD10" s="259"/>
      <c r="AE10" s="230"/>
      <c r="AF10" s="232"/>
      <c r="AG10" s="279" t="str">
        <f t="shared" si="10"/>
        <v/>
      </c>
      <c r="AH10" s="280" t="str">
        <f t="shared" si="11"/>
        <v/>
      </c>
      <c r="AI10" s="281"/>
      <c r="AJ10" s="94"/>
    </row>
    <row r="11" spans="1:36" s="96" customFormat="1">
      <c r="A11" s="96">
        <f>список!A8</f>
        <v>7</v>
      </c>
      <c r="B11" s="97" t="str">
        <f>IF(список!B8="","",список!B8)</f>
        <v/>
      </c>
      <c r="C11" s="97">
        <f>IF(список!C8="","",список!C8)</f>
        <v>0</v>
      </c>
      <c r="D11" s="230"/>
      <c r="E11" s="232"/>
      <c r="F11" s="259"/>
      <c r="G11" s="259"/>
      <c r="H11" s="259"/>
      <c r="I11" s="273" t="str">
        <f t="shared" si="1"/>
        <v/>
      </c>
      <c r="J11" s="274" t="str">
        <f t="shared" si="2"/>
        <v/>
      </c>
      <c r="K11" s="259"/>
      <c r="L11" s="259"/>
      <c r="M11" s="273" t="str">
        <f t="shared" si="3"/>
        <v/>
      </c>
      <c r="N11" s="274" t="str">
        <f t="shared" si="4"/>
        <v/>
      </c>
      <c r="O11" s="259"/>
      <c r="P11" s="328" t="str">
        <f t="shared" si="5"/>
        <v/>
      </c>
      <c r="Q11" s="276" t="str">
        <f t="shared" si="6"/>
        <v/>
      </c>
      <c r="R11" s="304" t="str">
        <f t="shared" si="0"/>
        <v/>
      </c>
      <c r="S11" s="280" t="str">
        <f t="shared" si="7"/>
        <v/>
      </c>
      <c r="T11" s="230"/>
      <c r="U11" s="232"/>
      <c r="V11" s="232"/>
      <c r="W11" s="232"/>
      <c r="X11" s="232"/>
      <c r="Y11" s="230"/>
      <c r="Z11" s="232"/>
      <c r="AA11" s="259">
        <v>1</v>
      </c>
      <c r="AB11" s="279" t="str">
        <f t="shared" si="8"/>
        <v/>
      </c>
      <c r="AC11" s="280" t="str">
        <f t="shared" si="9"/>
        <v/>
      </c>
      <c r="AD11" s="259"/>
      <c r="AE11" s="230"/>
      <c r="AF11" s="232"/>
      <c r="AG11" s="279" t="str">
        <f t="shared" si="10"/>
        <v/>
      </c>
      <c r="AH11" s="280" t="str">
        <f t="shared" si="11"/>
        <v/>
      </c>
      <c r="AI11" s="281"/>
      <c r="AJ11" s="94"/>
    </row>
    <row r="12" spans="1:36" s="96" customFormat="1">
      <c r="A12" s="96">
        <f>список!A9</f>
        <v>8</v>
      </c>
      <c r="B12" s="97" t="str">
        <f>IF(список!B9="","",список!B9)</f>
        <v/>
      </c>
      <c r="C12" s="97">
        <f>IF(список!C9="","",список!C9)</f>
        <v>0</v>
      </c>
      <c r="D12" s="230"/>
      <c r="E12" s="232"/>
      <c r="F12" s="259"/>
      <c r="G12" s="259"/>
      <c r="H12" s="259"/>
      <c r="I12" s="273" t="str">
        <f t="shared" si="1"/>
        <v/>
      </c>
      <c r="J12" s="274" t="str">
        <f t="shared" si="2"/>
        <v/>
      </c>
      <c r="K12" s="259"/>
      <c r="L12" s="259"/>
      <c r="M12" s="273" t="str">
        <f t="shared" si="3"/>
        <v/>
      </c>
      <c r="N12" s="274" t="str">
        <f t="shared" si="4"/>
        <v/>
      </c>
      <c r="O12" s="259"/>
      <c r="P12" s="328" t="str">
        <f t="shared" si="5"/>
        <v/>
      </c>
      <c r="Q12" s="276" t="str">
        <f t="shared" si="6"/>
        <v/>
      </c>
      <c r="R12" s="304" t="str">
        <f t="shared" si="0"/>
        <v/>
      </c>
      <c r="S12" s="280" t="str">
        <f t="shared" si="7"/>
        <v/>
      </c>
      <c r="T12" s="230"/>
      <c r="U12" s="232"/>
      <c r="V12" s="232"/>
      <c r="W12" s="232"/>
      <c r="X12" s="232"/>
      <c r="Y12" s="230"/>
      <c r="Z12" s="232"/>
      <c r="AA12" s="259">
        <v>1</v>
      </c>
      <c r="AB12" s="279" t="str">
        <f t="shared" si="8"/>
        <v/>
      </c>
      <c r="AC12" s="280" t="str">
        <f t="shared" si="9"/>
        <v/>
      </c>
      <c r="AD12" s="259"/>
      <c r="AE12" s="230"/>
      <c r="AF12" s="232"/>
      <c r="AG12" s="279" t="str">
        <f t="shared" si="10"/>
        <v/>
      </c>
      <c r="AH12" s="280" t="str">
        <f t="shared" si="11"/>
        <v/>
      </c>
      <c r="AI12" s="281"/>
      <c r="AJ12" s="94"/>
    </row>
    <row r="13" spans="1:36" s="96" customFormat="1">
      <c r="A13" s="96">
        <f>список!A10</f>
        <v>9</v>
      </c>
      <c r="B13" s="97" t="str">
        <f>IF(список!B10="","",список!B10)</f>
        <v/>
      </c>
      <c r="C13" s="97">
        <f>IF(список!C10="","",список!C10)</f>
        <v>0</v>
      </c>
      <c r="D13" s="230"/>
      <c r="E13" s="232"/>
      <c r="F13" s="259"/>
      <c r="G13" s="259"/>
      <c r="H13" s="259"/>
      <c r="I13" s="273" t="str">
        <f t="shared" si="1"/>
        <v/>
      </c>
      <c r="J13" s="274" t="str">
        <f t="shared" si="2"/>
        <v/>
      </c>
      <c r="K13" s="259"/>
      <c r="L13" s="259"/>
      <c r="M13" s="273" t="str">
        <f t="shared" si="3"/>
        <v/>
      </c>
      <c r="N13" s="274" t="str">
        <f t="shared" si="4"/>
        <v/>
      </c>
      <c r="O13" s="259"/>
      <c r="P13" s="328" t="str">
        <f t="shared" si="5"/>
        <v/>
      </c>
      <c r="Q13" s="276" t="str">
        <f t="shared" si="6"/>
        <v/>
      </c>
      <c r="R13" s="304" t="str">
        <f t="shared" si="0"/>
        <v/>
      </c>
      <c r="S13" s="280" t="str">
        <f t="shared" si="7"/>
        <v/>
      </c>
      <c r="T13" s="230"/>
      <c r="U13" s="232"/>
      <c r="V13" s="232"/>
      <c r="W13" s="232"/>
      <c r="X13" s="232"/>
      <c r="Y13" s="230"/>
      <c r="Z13" s="232"/>
      <c r="AA13" s="259">
        <v>2</v>
      </c>
      <c r="AB13" s="279" t="str">
        <f t="shared" si="8"/>
        <v/>
      </c>
      <c r="AC13" s="280" t="str">
        <f t="shared" si="9"/>
        <v/>
      </c>
      <c r="AD13" s="259"/>
      <c r="AE13" s="230"/>
      <c r="AF13" s="232"/>
      <c r="AG13" s="279" t="str">
        <f t="shared" si="10"/>
        <v/>
      </c>
      <c r="AH13" s="280" t="str">
        <f t="shared" si="11"/>
        <v/>
      </c>
      <c r="AI13" s="281"/>
      <c r="AJ13" s="94"/>
    </row>
    <row r="14" spans="1:36" s="96" customFormat="1">
      <c r="A14" s="96">
        <f>список!A11</f>
        <v>10</v>
      </c>
      <c r="B14" s="97" t="str">
        <f>IF(список!B11="","",список!B11)</f>
        <v/>
      </c>
      <c r="C14" s="97">
        <f>IF(список!C11="","",список!C11)</f>
        <v>0</v>
      </c>
      <c r="D14" s="230"/>
      <c r="E14" s="232"/>
      <c r="F14" s="259"/>
      <c r="G14" s="259"/>
      <c r="H14" s="259"/>
      <c r="I14" s="273" t="str">
        <f t="shared" si="1"/>
        <v/>
      </c>
      <c r="J14" s="274" t="str">
        <f t="shared" si="2"/>
        <v/>
      </c>
      <c r="K14" s="259"/>
      <c r="L14" s="259"/>
      <c r="M14" s="273" t="str">
        <f t="shared" si="3"/>
        <v/>
      </c>
      <c r="N14" s="274" t="str">
        <f t="shared" si="4"/>
        <v/>
      </c>
      <c r="O14" s="259"/>
      <c r="P14" s="328" t="str">
        <f t="shared" si="5"/>
        <v/>
      </c>
      <c r="Q14" s="276" t="str">
        <f t="shared" si="6"/>
        <v/>
      </c>
      <c r="R14" s="304" t="str">
        <f t="shared" si="0"/>
        <v/>
      </c>
      <c r="S14" s="280" t="str">
        <f t="shared" si="7"/>
        <v/>
      </c>
      <c r="T14" s="230"/>
      <c r="U14" s="232"/>
      <c r="V14" s="232"/>
      <c r="W14" s="232"/>
      <c r="X14" s="232"/>
      <c r="Y14" s="230"/>
      <c r="Z14" s="232"/>
      <c r="AA14" s="259">
        <v>2</v>
      </c>
      <c r="AB14" s="279" t="str">
        <f t="shared" si="8"/>
        <v/>
      </c>
      <c r="AC14" s="280" t="str">
        <f t="shared" si="9"/>
        <v/>
      </c>
      <c r="AD14" s="259"/>
      <c r="AE14" s="230"/>
      <c r="AF14" s="232"/>
      <c r="AG14" s="279" t="str">
        <f t="shared" si="10"/>
        <v/>
      </c>
      <c r="AH14" s="280" t="str">
        <f t="shared" si="11"/>
        <v/>
      </c>
      <c r="AI14" s="281"/>
      <c r="AJ14" s="94"/>
    </row>
    <row r="15" spans="1:36" s="96" customFormat="1">
      <c r="A15" s="96">
        <f>список!A12</f>
        <v>11</v>
      </c>
      <c r="B15" s="97" t="str">
        <f>IF(список!B12="","",список!B12)</f>
        <v/>
      </c>
      <c r="C15" s="97">
        <f>IF(список!C12="","",список!C12)</f>
        <v>0</v>
      </c>
      <c r="D15" s="230"/>
      <c r="E15" s="232"/>
      <c r="F15" s="259"/>
      <c r="G15" s="259"/>
      <c r="H15" s="259"/>
      <c r="I15" s="273" t="str">
        <f t="shared" si="1"/>
        <v/>
      </c>
      <c r="J15" s="274" t="str">
        <f t="shared" si="2"/>
        <v/>
      </c>
      <c r="K15" s="259"/>
      <c r="L15" s="259"/>
      <c r="M15" s="273" t="str">
        <f t="shared" si="3"/>
        <v/>
      </c>
      <c r="N15" s="274" t="str">
        <f t="shared" si="4"/>
        <v/>
      </c>
      <c r="O15" s="259"/>
      <c r="P15" s="328" t="str">
        <f t="shared" si="5"/>
        <v/>
      </c>
      <c r="Q15" s="276" t="str">
        <f t="shared" si="6"/>
        <v/>
      </c>
      <c r="R15" s="304" t="str">
        <f t="shared" si="0"/>
        <v/>
      </c>
      <c r="S15" s="280" t="str">
        <f t="shared" si="7"/>
        <v/>
      </c>
      <c r="T15" s="230"/>
      <c r="U15" s="232"/>
      <c r="V15" s="232"/>
      <c r="W15" s="232"/>
      <c r="X15" s="232"/>
      <c r="Y15" s="230"/>
      <c r="Z15" s="232"/>
      <c r="AA15" s="259">
        <v>1</v>
      </c>
      <c r="AB15" s="279" t="str">
        <f t="shared" si="8"/>
        <v/>
      </c>
      <c r="AC15" s="280" t="str">
        <f t="shared" si="9"/>
        <v/>
      </c>
      <c r="AD15" s="259"/>
      <c r="AE15" s="230"/>
      <c r="AF15" s="232"/>
      <c r="AG15" s="279" t="str">
        <f t="shared" si="10"/>
        <v/>
      </c>
      <c r="AH15" s="280" t="str">
        <f t="shared" si="11"/>
        <v/>
      </c>
      <c r="AI15" s="281"/>
      <c r="AJ15" s="94"/>
    </row>
    <row r="16" spans="1:36" s="96" customFormat="1">
      <c r="A16" s="96">
        <f>список!A13</f>
        <v>12</v>
      </c>
      <c r="B16" s="97" t="str">
        <f>IF(список!B13="","",список!B13)</f>
        <v/>
      </c>
      <c r="C16" s="97">
        <f>IF(список!C13="","",список!C13)</f>
        <v>0</v>
      </c>
      <c r="D16" s="230"/>
      <c r="E16" s="232"/>
      <c r="F16" s="259"/>
      <c r="G16" s="259"/>
      <c r="H16" s="259"/>
      <c r="I16" s="273" t="str">
        <f t="shared" si="1"/>
        <v/>
      </c>
      <c r="J16" s="274" t="str">
        <f t="shared" si="2"/>
        <v/>
      </c>
      <c r="K16" s="259"/>
      <c r="L16" s="259"/>
      <c r="M16" s="273" t="str">
        <f t="shared" si="3"/>
        <v/>
      </c>
      <c r="N16" s="274" t="str">
        <f t="shared" si="4"/>
        <v/>
      </c>
      <c r="O16" s="259"/>
      <c r="P16" s="328" t="str">
        <f t="shared" si="5"/>
        <v/>
      </c>
      <c r="Q16" s="276" t="str">
        <f t="shared" si="6"/>
        <v/>
      </c>
      <c r="R16" s="304" t="str">
        <f t="shared" si="0"/>
        <v/>
      </c>
      <c r="S16" s="280" t="str">
        <f t="shared" si="7"/>
        <v/>
      </c>
      <c r="T16" s="230"/>
      <c r="U16" s="232"/>
      <c r="V16" s="232"/>
      <c r="W16" s="232"/>
      <c r="X16" s="232"/>
      <c r="Y16" s="230"/>
      <c r="Z16" s="232"/>
      <c r="AA16" s="259">
        <v>2</v>
      </c>
      <c r="AB16" s="279" t="str">
        <f t="shared" si="8"/>
        <v/>
      </c>
      <c r="AC16" s="280" t="str">
        <f t="shared" si="9"/>
        <v/>
      </c>
      <c r="AD16" s="259"/>
      <c r="AE16" s="230"/>
      <c r="AF16" s="232"/>
      <c r="AG16" s="279" t="str">
        <f t="shared" si="10"/>
        <v/>
      </c>
      <c r="AH16" s="280" t="str">
        <f t="shared" si="11"/>
        <v/>
      </c>
      <c r="AI16" s="281"/>
      <c r="AJ16" s="94"/>
    </row>
    <row r="17" spans="1:36" s="96" customFormat="1">
      <c r="A17" s="96">
        <f>список!A14</f>
        <v>13</v>
      </c>
      <c r="B17" s="97" t="str">
        <f>IF(список!B14="","",список!B14)</f>
        <v/>
      </c>
      <c r="C17" s="97">
        <f>IF(список!C14="","",список!C14)</f>
        <v>0</v>
      </c>
      <c r="D17" s="230"/>
      <c r="E17" s="232"/>
      <c r="F17" s="259"/>
      <c r="G17" s="259"/>
      <c r="H17" s="259"/>
      <c r="I17" s="273" t="str">
        <f t="shared" si="1"/>
        <v/>
      </c>
      <c r="J17" s="274" t="str">
        <f t="shared" si="2"/>
        <v/>
      </c>
      <c r="K17" s="259"/>
      <c r="L17" s="259"/>
      <c r="M17" s="273" t="str">
        <f t="shared" si="3"/>
        <v/>
      </c>
      <c r="N17" s="274" t="str">
        <f t="shared" si="4"/>
        <v/>
      </c>
      <c r="O17" s="259"/>
      <c r="P17" s="328" t="str">
        <f t="shared" si="5"/>
        <v/>
      </c>
      <c r="Q17" s="276" t="str">
        <f t="shared" si="6"/>
        <v/>
      </c>
      <c r="R17" s="304" t="str">
        <f t="shared" si="0"/>
        <v/>
      </c>
      <c r="S17" s="280" t="str">
        <f t="shared" si="7"/>
        <v/>
      </c>
      <c r="T17" s="230"/>
      <c r="U17" s="232"/>
      <c r="V17" s="232"/>
      <c r="W17" s="232"/>
      <c r="X17" s="232"/>
      <c r="Y17" s="230"/>
      <c r="Z17" s="232"/>
      <c r="AA17" s="259">
        <v>2</v>
      </c>
      <c r="AB17" s="279" t="str">
        <f t="shared" si="8"/>
        <v/>
      </c>
      <c r="AC17" s="280" t="str">
        <f t="shared" si="9"/>
        <v/>
      </c>
      <c r="AD17" s="259"/>
      <c r="AE17" s="230"/>
      <c r="AF17" s="232"/>
      <c r="AG17" s="279" t="str">
        <f t="shared" si="10"/>
        <v/>
      </c>
      <c r="AH17" s="280" t="str">
        <f t="shared" si="11"/>
        <v/>
      </c>
      <c r="AI17" s="281"/>
      <c r="AJ17" s="94"/>
    </row>
    <row r="18" spans="1:36" s="96" customFormat="1">
      <c r="A18" s="96">
        <f>список!A15</f>
        <v>14</v>
      </c>
      <c r="B18" s="97" t="str">
        <f>IF(список!B15="","",список!B15)</f>
        <v/>
      </c>
      <c r="C18" s="97">
        <f>IF(список!C15="","",список!C15)</f>
        <v>0</v>
      </c>
      <c r="D18" s="230"/>
      <c r="E18" s="232"/>
      <c r="F18" s="259"/>
      <c r="G18" s="259"/>
      <c r="H18" s="259"/>
      <c r="I18" s="273" t="str">
        <f t="shared" si="1"/>
        <v/>
      </c>
      <c r="J18" s="274" t="str">
        <f t="shared" si="2"/>
        <v/>
      </c>
      <c r="K18" s="259"/>
      <c r="L18" s="259"/>
      <c r="M18" s="273" t="str">
        <f t="shared" si="3"/>
        <v/>
      </c>
      <c r="N18" s="274" t="str">
        <f t="shared" si="4"/>
        <v/>
      </c>
      <c r="O18" s="259"/>
      <c r="P18" s="328" t="str">
        <f t="shared" si="5"/>
        <v/>
      </c>
      <c r="Q18" s="276" t="str">
        <f t="shared" si="6"/>
        <v/>
      </c>
      <c r="R18" s="304" t="str">
        <f t="shared" si="0"/>
        <v/>
      </c>
      <c r="S18" s="280" t="str">
        <f t="shared" si="7"/>
        <v/>
      </c>
      <c r="T18" s="230"/>
      <c r="U18" s="232"/>
      <c r="V18" s="232"/>
      <c r="W18" s="232"/>
      <c r="X18" s="232"/>
      <c r="Y18" s="230"/>
      <c r="Z18" s="232"/>
      <c r="AA18" s="259">
        <v>2</v>
      </c>
      <c r="AB18" s="279" t="str">
        <f t="shared" si="8"/>
        <v/>
      </c>
      <c r="AC18" s="280" t="str">
        <f t="shared" si="9"/>
        <v/>
      </c>
      <c r="AD18" s="259"/>
      <c r="AE18" s="230"/>
      <c r="AF18" s="232"/>
      <c r="AG18" s="279" t="str">
        <f t="shared" si="10"/>
        <v/>
      </c>
      <c r="AH18" s="280" t="str">
        <f t="shared" si="11"/>
        <v/>
      </c>
      <c r="AI18" s="281"/>
      <c r="AJ18" s="94"/>
    </row>
    <row r="19" spans="1:36" s="96" customFormat="1">
      <c r="A19" s="96">
        <f>список!A16</f>
        <v>15</v>
      </c>
      <c r="B19" s="97" t="str">
        <f>IF(список!B16="","",список!B16)</f>
        <v/>
      </c>
      <c r="C19" s="97">
        <f>IF(список!C16="","",список!C16)</f>
        <v>0</v>
      </c>
      <c r="D19" s="230"/>
      <c r="E19" s="232"/>
      <c r="F19" s="259"/>
      <c r="G19" s="259"/>
      <c r="H19" s="259"/>
      <c r="I19" s="273" t="str">
        <f t="shared" si="1"/>
        <v/>
      </c>
      <c r="J19" s="274" t="str">
        <f t="shared" si="2"/>
        <v/>
      </c>
      <c r="K19" s="259"/>
      <c r="L19" s="259"/>
      <c r="M19" s="273" t="str">
        <f t="shared" si="3"/>
        <v/>
      </c>
      <c r="N19" s="274" t="str">
        <f t="shared" si="4"/>
        <v/>
      </c>
      <c r="O19" s="259"/>
      <c r="P19" s="328" t="str">
        <f t="shared" si="5"/>
        <v/>
      </c>
      <c r="Q19" s="276" t="str">
        <f t="shared" si="6"/>
        <v/>
      </c>
      <c r="R19" s="304" t="str">
        <f t="shared" si="0"/>
        <v/>
      </c>
      <c r="S19" s="280" t="str">
        <f t="shared" si="7"/>
        <v/>
      </c>
      <c r="T19" s="230"/>
      <c r="U19" s="232"/>
      <c r="V19" s="232"/>
      <c r="W19" s="232"/>
      <c r="X19" s="232"/>
      <c r="Y19" s="230"/>
      <c r="Z19" s="232"/>
      <c r="AA19" s="259">
        <v>2</v>
      </c>
      <c r="AB19" s="279" t="str">
        <f t="shared" si="8"/>
        <v/>
      </c>
      <c r="AC19" s="280" t="str">
        <f t="shared" si="9"/>
        <v/>
      </c>
      <c r="AD19" s="259"/>
      <c r="AE19" s="230"/>
      <c r="AF19" s="232"/>
      <c r="AG19" s="279" t="str">
        <f t="shared" si="10"/>
        <v/>
      </c>
      <c r="AH19" s="280" t="str">
        <f t="shared" si="11"/>
        <v/>
      </c>
      <c r="AI19" s="281"/>
      <c r="AJ19" s="94"/>
    </row>
    <row r="20" spans="1:36" s="96" customFormat="1">
      <c r="A20" s="96">
        <f>список!A17</f>
        <v>16</v>
      </c>
      <c r="B20" s="97" t="str">
        <f>IF(список!B17="","",список!B17)</f>
        <v/>
      </c>
      <c r="C20" s="97">
        <f>IF(список!C17="","",список!C17)</f>
        <v>0</v>
      </c>
      <c r="D20" s="230"/>
      <c r="E20" s="232"/>
      <c r="F20" s="259"/>
      <c r="G20" s="259"/>
      <c r="H20" s="259"/>
      <c r="I20" s="273" t="str">
        <f t="shared" si="1"/>
        <v/>
      </c>
      <c r="J20" s="274" t="str">
        <f t="shared" si="2"/>
        <v/>
      </c>
      <c r="K20" s="259"/>
      <c r="L20" s="259"/>
      <c r="M20" s="273" t="str">
        <f t="shared" si="3"/>
        <v/>
      </c>
      <c r="N20" s="274" t="str">
        <f t="shared" si="4"/>
        <v/>
      </c>
      <c r="O20" s="259"/>
      <c r="P20" s="328" t="str">
        <f t="shared" si="5"/>
        <v/>
      </c>
      <c r="Q20" s="276" t="str">
        <f t="shared" si="6"/>
        <v/>
      </c>
      <c r="R20" s="304" t="str">
        <f t="shared" si="0"/>
        <v/>
      </c>
      <c r="S20" s="280" t="str">
        <f t="shared" si="7"/>
        <v/>
      </c>
      <c r="T20" s="230"/>
      <c r="U20" s="232"/>
      <c r="V20" s="232"/>
      <c r="W20" s="232"/>
      <c r="X20" s="232"/>
      <c r="Y20" s="230"/>
      <c r="Z20" s="232"/>
      <c r="AA20" s="259">
        <v>1</v>
      </c>
      <c r="AB20" s="279" t="str">
        <f t="shared" si="8"/>
        <v/>
      </c>
      <c r="AC20" s="280" t="str">
        <f t="shared" si="9"/>
        <v/>
      </c>
      <c r="AD20" s="259"/>
      <c r="AE20" s="230"/>
      <c r="AF20" s="232"/>
      <c r="AG20" s="279" t="str">
        <f t="shared" si="10"/>
        <v/>
      </c>
      <c r="AH20" s="280" t="str">
        <f t="shared" si="11"/>
        <v/>
      </c>
      <c r="AI20" s="281"/>
      <c r="AJ20" s="94"/>
    </row>
    <row r="21" spans="1:36" s="96" customFormat="1">
      <c r="A21" s="96">
        <f>список!A18</f>
        <v>17</v>
      </c>
      <c r="B21" s="97" t="str">
        <f>IF(список!B18="","",список!B18)</f>
        <v/>
      </c>
      <c r="C21" s="97">
        <f>IF(список!C18="","",список!C18)</f>
        <v>0</v>
      </c>
      <c r="D21" s="230"/>
      <c r="E21" s="232"/>
      <c r="F21" s="259"/>
      <c r="G21" s="259"/>
      <c r="H21" s="259"/>
      <c r="I21" s="273" t="str">
        <f t="shared" si="1"/>
        <v/>
      </c>
      <c r="J21" s="274" t="str">
        <f t="shared" si="2"/>
        <v/>
      </c>
      <c r="K21" s="259"/>
      <c r="L21" s="259"/>
      <c r="M21" s="273" t="str">
        <f t="shared" si="3"/>
        <v/>
      </c>
      <c r="N21" s="274" t="str">
        <f t="shared" si="4"/>
        <v/>
      </c>
      <c r="O21" s="259"/>
      <c r="P21" s="328" t="str">
        <f t="shared" si="5"/>
        <v/>
      </c>
      <c r="Q21" s="276" t="str">
        <f t="shared" si="6"/>
        <v/>
      </c>
      <c r="R21" s="304" t="str">
        <f t="shared" si="0"/>
        <v/>
      </c>
      <c r="S21" s="280" t="str">
        <f t="shared" si="7"/>
        <v/>
      </c>
      <c r="T21" s="230"/>
      <c r="U21" s="232"/>
      <c r="V21" s="232"/>
      <c r="W21" s="232"/>
      <c r="X21" s="232"/>
      <c r="Y21" s="230"/>
      <c r="Z21" s="232"/>
      <c r="AA21" s="259">
        <v>1</v>
      </c>
      <c r="AB21" s="279" t="str">
        <f t="shared" si="8"/>
        <v/>
      </c>
      <c r="AC21" s="280" t="str">
        <f t="shared" si="9"/>
        <v/>
      </c>
      <c r="AD21" s="259"/>
      <c r="AE21" s="230"/>
      <c r="AF21" s="232"/>
      <c r="AG21" s="279" t="str">
        <f t="shared" si="10"/>
        <v/>
      </c>
      <c r="AH21" s="280" t="str">
        <f t="shared" si="11"/>
        <v/>
      </c>
      <c r="AI21" s="281"/>
      <c r="AJ21" s="94"/>
    </row>
    <row r="22" spans="1:36" s="96" customFormat="1">
      <c r="A22" s="96">
        <f>список!A19</f>
        <v>18</v>
      </c>
      <c r="B22" s="97" t="str">
        <f>IF(список!B19="","",список!B19)</f>
        <v/>
      </c>
      <c r="C22" s="97">
        <f>IF(список!C19="","",список!C19)</f>
        <v>0</v>
      </c>
      <c r="D22" s="230"/>
      <c r="E22" s="232"/>
      <c r="F22" s="259"/>
      <c r="G22" s="259"/>
      <c r="H22" s="259"/>
      <c r="I22" s="273" t="str">
        <f t="shared" si="1"/>
        <v/>
      </c>
      <c r="J22" s="274" t="str">
        <f t="shared" si="2"/>
        <v/>
      </c>
      <c r="K22" s="259"/>
      <c r="L22" s="259"/>
      <c r="M22" s="273" t="str">
        <f t="shared" si="3"/>
        <v/>
      </c>
      <c r="N22" s="274" t="str">
        <f t="shared" si="4"/>
        <v/>
      </c>
      <c r="O22" s="259"/>
      <c r="P22" s="328" t="str">
        <f t="shared" si="5"/>
        <v/>
      </c>
      <c r="Q22" s="276" t="str">
        <f t="shared" si="6"/>
        <v/>
      </c>
      <c r="R22" s="304" t="str">
        <f t="shared" si="0"/>
        <v/>
      </c>
      <c r="S22" s="280" t="str">
        <f t="shared" si="7"/>
        <v/>
      </c>
      <c r="T22" s="230"/>
      <c r="U22" s="232"/>
      <c r="V22" s="232"/>
      <c r="W22" s="232"/>
      <c r="X22" s="232"/>
      <c r="Y22" s="230"/>
      <c r="Z22" s="232"/>
      <c r="AA22" s="259">
        <v>1</v>
      </c>
      <c r="AB22" s="279" t="str">
        <f t="shared" si="8"/>
        <v/>
      </c>
      <c r="AC22" s="280" t="str">
        <f t="shared" si="9"/>
        <v/>
      </c>
      <c r="AD22" s="259"/>
      <c r="AE22" s="230"/>
      <c r="AF22" s="232"/>
      <c r="AG22" s="279" t="str">
        <f t="shared" si="10"/>
        <v/>
      </c>
      <c r="AH22" s="280" t="str">
        <f t="shared" si="11"/>
        <v/>
      </c>
      <c r="AI22" s="281"/>
      <c r="AJ22" s="94"/>
    </row>
    <row r="23" spans="1:36" s="96" customFormat="1">
      <c r="A23" s="96">
        <f>список!A20</f>
        <v>19</v>
      </c>
      <c r="B23" s="97" t="str">
        <f>IF(список!B20="","",список!B20)</f>
        <v/>
      </c>
      <c r="C23" s="97">
        <f>IF(список!C20="","",список!C20)</f>
        <v>0</v>
      </c>
      <c r="D23" s="230"/>
      <c r="E23" s="232"/>
      <c r="F23" s="259"/>
      <c r="G23" s="259"/>
      <c r="H23" s="259"/>
      <c r="I23" s="273" t="str">
        <f t="shared" si="1"/>
        <v/>
      </c>
      <c r="J23" s="274" t="str">
        <f t="shared" si="2"/>
        <v/>
      </c>
      <c r="K23" s="259"/>
      <c r="L23" s="259"/>
      <c r="M23" s="273" t="str">
        <f t="shared" si="3"/>
        <v/>
      </c>
      <c r="N23" s="274" t="str">
        <f t="shared" si="4"/>
        <v/>
      </c>
      <c r="O23" s="259"/>
      <c r="P23" s="328" t="str">
        <f t="shared" si="5"/>
        <v/>
      </c>
      <c r="Q23" s="276" t="str">
        <f t="shared" si="6"/>
        <v/>
      </c>
      <c r="R23" s="304" t="str">
        <f t="shared" si="0"/>
        <v/>
      </c>
      <c r="S23" s="280" t="str">
        <f t="shared" si="7"/>
        <v/>
      </c>
      <c r="T23" s="230"/>
      <c r="U23" s="232"/>
      <c r="V23" s="232"/>
      <c r="W23" s="232"/>
      <c r="X23" s="232"/>
      <c r="Y23" s="230"/>
      <c r="Z23" s="232"/>
      <c r="AA23" s="259">
        <v>1</v>
      </c>
      <c r="AB23" s="279" t="str">
        <f t="shared" si="8"/>
        <v/>
      </c>
      <c r="AC23" s="280" t="str">
        <f t="shared" si="9"/>
        <v/>
      </c>
      <c r="AD23" s="259"/>
      <c r="AE23" s="230"/>
      <c r="AF23" s="232"/>
      <c r="AG23" s="279" t="str">
        <f t="shared" si="10"/>
        <v/>
      </c>
      <c r="AH23" s="280" t="str">
        <f t="shared" si="11"/>
        <v/>
      </c>
      <c r="AI23" s="281"/>
      <c r="AJ23" s="94"/>
    </row>
    <row r="24" spans="1:36" s="96" customFormat="1">
      <c r="A24" s="96">
        <f>список!A21</f>
        <v>20</v>
      </c>
      <c r="B24" s="97" t="str">
        <f>IF(список!B21="","",список!B21)</f>
        <v/>
      </c>
      <c r="C24" s="97">
        <f>IF(список!C21="","",список!C21)</f>
        <v>0</v>
      </c>
      <c r="D24" s="230"/>
      <c r="E24" s="232"/>
      <c r="F24" s="259"/>
      <c r="G24" s="259"/>
      <c r="H24" s="259"/>
      <c r="I24" s="273" t="str">
        <f t="shared" si="1"/>
        <v/>
      </c>
      <c r="J24" s="274" t="str">
        <f t="shared" si="2"/>
        <v/>
      </c>
      <c r="K24" s="259"/>
      <c r="L24" s="259"/>
      <c r="M24" s="273" t="str">
        <f t="shared" si="3"/>
        <v/>
      </c>
      <c r="N24" s="274" t="str">
        <f t="shared" si="4"/>
        <v/>
      </c>
      <c r="O24" s="259"/>
      <c r="P24" s="328" t="str">
        <f t="shared" si="5"/>
        <v/>
      </c>
      <c r="Q24" s="276" t="str">
        <f t="shared" si="6"/>
        <v/>
      </c>
      <c r="R24" s="304" t="str">
        <f t="shared" si="0"/>
        <v/>
      </c>
      <c r="S24" s="280" t="str">
        <f t="shared" si="7"/>
        <v/>
      </c>
      <c r="T24" s="230"/>
      <c r="U24" s="232"/>
      <c r="V24" s="232"/>
      <c r="W24" s="232"/>
      <c r="X24" s="232"/>
      <c r="Y24" s="230"/>
      <c r="Z24" s="232"/>
      <c r="AA24" s="259">
        <v>1</v>
      </c>
      <c r="AB24" s="279" t="str">
        <f t="shared" si="8"/>
        <v/>
      </c>
      <c r="AC24" s="280" t="str">
        <f t="shared" si="9"/>
        <v/>
      </c>
      <c r="AD24" s="259"/>
      <c r="AE24" s="230"/>
      <c r="AF24" s="232"/>
      <c r="AG24" s="279" t="str">
        <f t="shared" si="10"/>
        <v/>
      </c>
      <c r="AH24" s="280" t="str">
        <f t="shared" si="11"/>
        <v/>
      </c>
      <c r="AI24" s="281"/>
      <c r="AJ24" s="94"/>
    </row>
    <row r="25" spans="1:36" s="96" customFormat="1">
      <c r="A25" s="96">
        <f>список!A22</f>
        <v>21</v>
      </c>
      <c r="B25" s="97" t="str">
        <f>IF(список!B22="","",список!B22)</f>
        <v/>
      </c>
      <c r="C25" s="97">
        <f>IF(список!C22="","",список!C22)</f>
        <v>0</v>
      </c>
      <c r="D25" s="230"/>
      <c r="E25" s="232"/>
      <c r="F25" s="259"/>
      <c r="G25" s="259"/>
      <c r="H25" s="259"/>
      <c r="I25" s="273" t="str">
        <f t="shared" si="1"/>
        <v/>
      </c>
      <c r="J25" s="274" t="str">
        <f t="shared" si="2"/>
        <v/>
      </c>
      <c r="K25" s="259"/>
      <c r="L25" s="259"/>
      <c r="M25" s="273" t="str">
        <f t="shared" si="3"/>
        <v/>
      </c>
      <c r="N25" s="274" t="str">
        <f t="shared" si="4"/>
        <v/>
      </c>
      <c r="O25" s="259"/>
      <c r="P25" s="328" t="str">
        <f t="shared" si="5"/>
        <v/>
      </c>
      <c r="Q25" s="276" t="str">
        <f t="shared" si="6"/>
        <v/>
      </c>
      <c r="R25" s="304" t="str">
        <f t="shared" si="0"/>
        <v/>
      </c>
      <c r="S25" s="280" t="str">
        <f t="shared" si="7"/>
        <v/>
      </c>
      <c r="T25" s="230"/>
      <c r="U25" s="232"/>
      <c r="V25" s="232"/>
      <c r="W25" s="232"/>
      <c r="X25" s="232"/>
      <c r="Y25" s="230"/>
      <c r="Z25" s="232"/>
      <c r="AA25" s="259">
        <v>1</v>
      </c>
      <c r="AB25" s="279" t="str">
        <f t="shared" si="8"/>
        <v/>
      </c>
      <c r="AC25" s="280" t="str">
        <f t="shared" si="9"/>
        <v/>
      </c>
      <c r="AD25" s="259"/>
      <c r="AE25" s="230"/>
      <c r="AF25" s="232"/>
      <c r="AG25" s="279" t="str">
        <f t="shared" si="10"/>
        <v/>
      </c>
      <c r="AH25" s="280" t="str">
        <f t="shared" si="11"/>
        <v/>
      </c>
      <c r="AI25" s="281"/>
      <c r="AJ25" s="94"/>
    </row>
    <row r="26" spans="1:36" s="96" customFormat="1">
      <c r="A26" s="96">
        <f>список!A23</f>
        <v>22</v>
      </c>
      <c r="B26" s="97" t="str">
        <f>IF(список!B23="","",список!B23)</f>
        <v/>
      </c>
      <c r="C26" s="97">
        <f>IF(список!C23="","",список!C23)</f>
        <v>0</v>
      </c>
      <c r="D26" s="230"/>
      <c r="E26" s="232"/>
      <c r="F26" s="259"/>
      <c r="G26" s="259"/>
      <c r="H26" s="259"/>
      <c r="I26" s="273" t="str">
        <f t="shared" si="1"/>
        <v/>
      </c>
      <c r="J26" s="274" t="str">
        <f t="shared" si="2"/>
        <v/>
      </c>
      <c r="K26" s="259"/>
      <c r="L26" s="259"/>
      <c r="M26" s="273" t="str">
        <f t="shared" si="3"/>
        <v/>
      </c>
      <c r="N26" s="274" t="str">
        <f t="shared" si="4"/>
        <v/>
      </c>
      <c r="O26" s="259"/>
      <c r="P26" s="328" t="str">
        <f t="shared" si="5"/>
        <v/>
      </c>
      <c r="Q26" s="276" t="str">
        <f t="shared" si="6"/>
        <v/>
      </c>
      <c r="R26" s="304" t="str">
        <f t="shared" si="0"/>
        <v/>
      </c>
      <c r="S26" s="280" t="str">
        <f t="shared" si="7"/>
        <v/>
      </c>
      <c r="T26" s="230"/>
      <c r="U26" s="232"/>
      <c r="V26" s="232"/>
      <c r="W26" s="232"/>
      <c r="X26" s="232"/>
      <c r="Y26" s="230"/>
      <c r="Z26" s="232"/>
      <c r="AA26" s="259">
        <v>1</v>
      </c>
      <c r="AB26" s="279" t="str">
        <f t="shared" si="8"/>
        <v/>
      </c>
      <c r="AC26" s="280" t="str">
        <f t="shared" si="9"/>
        <v/>
      </c>
      <c r="AD26" s="259"/>
      <c r="AE26" s="230"/>
      <c r="AF26" s="232"/>
      <c r="AG26" s="279" t="str">
        <f t="shared" si="10"/>
        <v/>
      </c>
      <c r="AH26" s="280" t="str">
        <f t="shared" si="11"/>
        <v/>
      </c>
      <c r="AI26" s="281"/>
      <c r="AJ26" s="94"/>
    </row>
    <row r="27" spans="1:36" s="96" customFormat="1">
      <c r="A27" s="96">
        <f>список!A24</f>
        <v>23</v>
      </c>
      <c r="B27" s="97" t="str">
        <f>IF(список!B24="","",список!B24)</f>
        <v/>
      </c>
      <c r="C27" s="97">
        <f>IF(список!C24="","",список!C24)</f>
        <v>0</v>
      </c>
      <c r="D27" s="230"/>
      <c r="E27" s="232"/>
      <c r="F27" s="259"/>
      <c r="G27" s="259"/>
      <c r="H27" s="259"/>
      <c r="I27" s="273" t="str">
        <f t="shared" si="1"/>
        <v/>
      </c>
      <c r="J27" s="274" t="str">
        <f t="shared" si="2"/>
        <v/>
      </c>
      <c r="K27" s="259"/>
      <c r="L27" s="259"/>
      <c r="M27" s="273" t="str">
        <f t="shared" si="3"/>
        <v/>
      </c>
      <c r="N27" s="274" t="str">
        <f t="shared" si="4"/>
        <v/>
      </c>
      <c r="O27" s="259"/>
      <c r="P27" s="328" t="str">
        <f t="shared" si="5"/>
        <v/>
      </c>
      <c r="Q27" s="276" t="str">
        <f t="shared" si="6"/>
        <v/>
      </c>
      <c r="R27" s="304" t="str">
        <f t="shared" si="0"/>
        <v/>
      </c>
      <c r="S27" s="280" t="str">
        <f t="shared" si="7"/>
        <v/>
      </c>
      <c r="T27" s="230"/>
      <c r="U27" s="232"/>
      <c r="V27" s="232"/>
      <c r="W27" s="232"/>
      <c r="X27" s="232"/>
      <c r="Y27" s="230"/>
      <c r="Z27" s="232"/>
      <c r="AA27" s="259">
        <v>1</v>
      </c>
      <c r="AB27" s="279" t="str">
        <f t="shared" si="8"/>
        <v/>
      </c>
      <c r="AC27" s="280" t="str">
        <f t="shared" si="9"/>
        <v/>
      </c>
      <c r="AD27" s="259"/>
      <c r="AE27" s="230"/>
      <c r="AF27" s="232"/>
      <c r="AG27" s="279" t="str">
        <f t="shared" si="10"/>
        <v/>
      </c>
      <c r="AH27" s="280" t="str">
        <f t="shared" si="11"/>
        <v/>
      </c>
      <c r="AI27" s="281"/>
      <c r="AJ27" s="94"/>
    </row>
    <row r="28" spans="1:36" s="96" customFormat="1">
      <c r="A28" s="96">
        <f>список!A25</f>
        <v>24</v>
      </c>
      <c r="B28" s="97" t="str">
        <f>IF(список!B25="","",список!B25)</f>
        <v/>
      </c>
      <c r="C28" s="97">
        <f>IF(список!C25="","",список!C25)</f>
        <v>0</v>
      </c>
      <c r="D28" s="230"/>
      <c r="E28" s="232"/>
      <c r="F28" s="259"/>
      <c r="G28" s="259"/>
      <c r="H28" s="259"/>
      <c r="I28" s="273" t="str">
        <f t="shared" si="1"/>
        <v/>
      </c>
      <c r="J28" s="274" t="str">
        <f t="shared" si="2"/>
        <v/>
      </c>
      <c r="K28" s="259"/>
      <c r="L28" s="259"/>
      <c r="M28" s="273" t="str">
        <f t="shared" si="3"/>
        <v/>
      </c>
      <c r="N28" s="274" t="str">
        <f t="shared" si="4"/>
        <v/>
      </c>
      <c r="O28" s="259"/>
      <c r="P28" s="328" t="str">
        <f t="shared" si="5"/>
        <v/>
      </c>
      <c r="Q28" s="276" t="str">
        <f t="shared" si="6"/>
        <v/>
      </c>
      <c r="R28" s="304" t="str">
        <f t="shared" si="0"/>
        <v/>
      </c>
      <c r="S28" s="280" t="str">
        <f t="shared" si="7"/>
        <v/>
      </c>
      <c r="T28" s="230"/>
      <c r="U28" s="232"/>
      <c r="V28" s="232"/>
      <c r="W28" s="232"/>
      <c r="X28" s="232"/>
      <c r="Y28" s="230"/>
      <c r="Z28" s="232"/>
      <c r="AA28" s="259">
        <v>1</v>
      </c>
      <c r="AB28" s="279" t="str">
        <f t="shared" si="8"/>
        <v/>
      </c>
      <c r="AC28" s="280" t="str">
        <f t="shared" si="9"/>
        <v/>
      </c>
      <c r="AD28" s="259"/>
      <c r="AE28" s="230"/>
      <c r="AF28" s="232"/>
      <c r="AG28" s="279" t="str">
        <f t="shared" si="10"/>
        <v/>
      </c>
      <c r="AH28" s="280" t="str">
        <f t="shared" si="11"/>
        <v/>
      </c>
      <c r="AI28" s="281"/>
      <c r="AJ28" s="94"/>
    </row>
    <row r="29" spans="1:36" s="96" customFormat="1">
      <c r="A29" s="96">
        <f>список!A26</f>
        <v>25</v>
      </c>
      <c r="B29" s="97" t="str">
        <f>IF(список!B26="","",список!B26)</f>
        <v/>
      </c>
      <c r="C29" s="97">
        <f>IF(список!C26="","",список!C26)</f>
        <v>0</v>
      </c>
      <c r="D29" s="230"/>
      <c r="E29" s="232"/>
      <c r="F29" s="259"/>
      <c r="G29" s="259"/>
      <c r="H29" s="259"/>
      <c r="I29" s="273" t="str">
        <f t="shared" si="1"/>
        <v/>
      </c>
      <c r="J29" s="274" t="str">
        <f t="shared" si="2"/>
        <v/>
      </c>
      <c r="K29" s="259"/>
      <c r="L29" s="259"/>
      <c r="M29" s="273" t="str">
        <f t="shared" si="3"/>
        <v/>
      </c>
      <c r="N29" s="274" t="str">
        <f t="shared" si="4"/>
        <v/>
      </c>
      <c r="O29" s="259"/>
      <c r="P29" s="328" t="str">
        <f t="shared" si="5"/>
        <v/>
      </c>
      <c r="Q29" s="276" t="str">
        <f t="shared" si="6"/>
        <v/>
      </c>
      <c r="R29" s="304" t="str">
        <f t="shared" si="0"/>
        <v/>
      </c>
      <c r="S29" s="280" t="str">
        <f t="shared" si="7"/>
        <v/>
      </c>
      <c r="T29" s="230"/>
      <c r="U29" s="232"/>
      <c r="V29" s="232"/>
      <c r="W29" s="232"/>
      <c r="X29" s="232"/>
      <c r="Y29" s="230"/>
      <c r="Z29" s="232"/>
      <c r="AA29" s="259">
        <v>2</v>
      </c>
      <c r="AB29" s="279" t="str">
        <f t="shared" si="8"/>
        <v/>
      </c>
      <c r="AC29" s="280" t="str">
        <f t="shared" si="9"/>
        <v/>
      </c>
      <c r="AD29" s="259"/>
      <c r="AE29" s="230"/>
      <c r="AF29" s="232"/>
      <c r="AG29" s="279" t="str">
        <f t="shared" si="10"/>
        <v/>
      </c>
      <c r="AH29" s="280" t="str">
        <f t="shared" si="11"/>
        <v/>
      </c>
      <c r="AI29" s="281"/>
      <c r="AJ29" s="94"/>
    </row>
    <row r="30" spans="1:36" s="96" customFormat="1">
      <c r="A30" s="96">
        <f>список!A27</f>
        <v>26</v>
      </c>
      <c r="B30" s="97" t="str">
        <f>IF(список!B27="","",список!B27)</f>
        <v/>
      </c>
      <c r="C30" s="97">
        <f>IF(список!C27="","",список!C27)</f>
        <v>0</v>
      </c>
      <c r="D30" s="230"/>
      <c r="E30" s="232"/>
      <c r="F30" s="259"/>
      <c r="G30" s="259"/>
      <c r="H30" s="259"/>
      <c r="I30" s="273" t="str">
        <f t="shared" si="1"/>
        <v/>
      </c>
      <c r="J30" s="274" t="str">
        <f t="shared" si="2"/>
        <v/>
      </c>
      <c r="K30" s="259"/>
      <c r="L30" s="259"/>
      <c r="M30" s="273" t="str">
        <f t="shared" si="3"/>
        <v/>
      </c>
      <c r="N30" s="274" t="str">
        <f t="shared" si="4"/>
        <v/>
      </c>
      <c r="O30" s="259"/>
      <c r="P30" s="328" t="str">
        <f t="shared" si="5"/>
        <v/>
      </c>
      <c r="Q30" s="276" t="str">
        <f t="shared" si="6"/>
        <v/>
      </c>
      <c r="R30" s="304" t="str">
        <f t="shared" si="0"/>
        <v/>
      </c>
      <c r="S30" s="280" t="str">
        <f t="shared" si="7"/>
        <v/>
      </c>
      <c r="T30" s="230"/>
      <c r="U30" s="232"/>
      <c r="V30" s="232"/>
      <c r="W30" s="232"/>
      <c r="X30" s="232"/>
      <c r="Y30" s="230"/>
      <c r="Z30" s="232"/>
      <c r="AA30" s="259">
        <v>1</v>
      </c>
      <c r="AB30" s="279" t="str">
        <f t="shared" si="8"/>
        <v/>
      </c>
      <c r="AC30" s="280" t="str">
        <f t="shared" si="9"/>
        <v/>
      </c>
      <c r="AD30" s="259"/>
      <c r="AE30" s="230"/>
      <c r="AF30" s="232"/>
      <c r="AG30" s="279" t="str">
        <f t="shared" si="10"/>
        <v/>
      </c>
      <c r="AH30" s="280" t="str">
        <f t="shared" si="11"/>
        <v/>
      </c>
      <c r="AI30" s="281"/>
      <c r="AJ30" s="94"/>
    </row>
    <row r="31" spans="1:36" s="96" customFormat="1">
      <c r="A31" s="96">
        <f>список!A28</f>
        <v>27</v>
      </c>
      <c r="B31" s="97" t="str">
        <f>IF(список!B28="","",список!B28)</f>
        <v/>
      </c>
      <c r="C31" s="97">
        <f>IF(список!C28="","",список!C28)</f>
        <v>0</v>
      </c>
      <c r="D31" s="230"/>
      <c r="E31" s="232"/>
      <c r="F31" s="259"/>
      <c r="G31" s="259"/>
      <c r="H31" s="259"/>
      <c r="I31" s="273" t="str">
        <f t="shared" si="1"/>
        <v/>
      </c>
      <c r="J31" s="274" t="str">
        <f t="shared" si="2"/>
        <v/>
      </c>
      <c r="K31" s="259"/>
      <c r="L31" s="259"/>
      <c r="M31" s="273" t="str">
        <f t="shared" si="3"/>
        <v/>
      </c>
      <c r="N31" s="274" t="str">
        <f t="shared" si="4"/>
        <v/>
      </c>
      <c r="O31" s="259"/>
      <c r="P31" s="328" t="str">
        <f t="shared" si="5"/>
        <v/>
      </c>
      <c r="Q31" s="276" t="str">
        <f t="shared" si="6"/>
        <v/>
      </c>
      <c r="R31" s="304" t="str">
        <f t="shared" si="0"/>
        <v/>
      </c>
      <c r="S31" s="280" t="str">
        <f t="shared" si="7"/>
        <v/>
      </c>
      <c r="T31" s="230"/>
      <c r="U31" s="232"/>
      <c r="V31" s="232"/>
      <c r="W31" s="232"/>
      <c r="X31" s="232"/>
      <c r="Y31" s="230"/>
      <c r="Z31" s="232"/>
      <c r="AA31" s="259"/>
      <c r="AB31" s="279" t="str">
        <f t="shared" si="8"/>
        <v/>
      </c>
      <c r="AC31" s="280" t="str">
        <f t="shared" si="9"/>
        <v/>
      </c>
      <c r="AD31" s="259"/>
      <c r="AE31" s="230"/>
      <c r="AF31" s="232"/>
      <c r="AG31" s="279" t="str">
        <f t="shared" si="10"/>
        <v/>
      </c>
      <c r="AH31" s="280" t="str">
        <f t="shared" si="11"/>
        <v/>
      </c>
      <c r="AI31" s="281"/>
      <c r="AJ31" s="94"/>
    </row>
    <row r="32" spans="1:36" s="96" customFormat="1">
      <c r="A32" s="96">
        <f>список!A29</f>
        <v>28</v>
      </c>
      <c r="B32" s="97" t="str">
        <f>IF(список!B29="","",список!B29)</f>
        <v/>
      </c>
      <c r="C32" s="97">
        <f>IF(список!C29="","",список!C29)</f>
        <v>0</v>
      </c>
      <c r="D32" s="230"/>
      <c r="E32" s="232"/>
      <c r="F32" s="259"/>
      <c r="G32" s="259"/>
      <c r="H32" s="259"/>
      <c r="I32" s="273" t="str">
        <f t="shared" si="1"/>
        <v/>
      </c>
      <c r="J32" s="274" t="str">
        <f t="shared" si="2"/>
        <v/>
      </c>
      <c r="K32" s="259"/>
      <c r="L32" s="259"/>
      <c r="M32" s="273" t="str">
        <f t="shared" si="3"/>
        <v/>
      </c>
      <c r="N32" s="274" t="str">
        <f t="shared" si="4"/>
        <v/>
      </c>
      <c r="O32" s="259"/>
      <c r="P32" s="328" t="str">
        <f t="shared" si="5"/>
        <v/>
      </c>
      <c r="Q32" s="276" t="str">
        <f t="shared" si="6"/>
        <v/>
      </c>
      <c r="R32" s="304" t="str">
        <f t="shared" si="0"/>
        <v/>
      </c>
      <c r="S32" s="280" t="str">
        <f t="shared" si="7"/>
        <v/>
      </c>
      <c r="T32" s="230"/>
      <c r="U32" s="232"/>
      <c r="V32" s="232"/>
      <c r="W32" s="232"/>
      <c r="X32" s="232"/>
      <c r="Y32" s="230"/>
      <c r="Z32" s="259"/>
      <c r="AA32" s="259"/>
      <c r="AB32" s="279" t="str">
        <f t="shared" si="8"/>
        <v/>
      </c>
      <c r="AC32" s="280" t="str">
        <f t="shared" si="9"/>
        <v/>
      </c>
      <c r="AD32" s="259"/>
      <c r="AE32" s="230"/>
      <c r="AF32" s="259"/>
      <c r="AG32" s="279" t="str">
        <f t="shared" si="10"/>
        <v/>
      </c>
      <c r="AH32" s="280" t="str">
        <f t="shared" si="11"/>
        <v/>
      </c>
      <c r="AI32" s="281"/>
      <c r="AJ32" s="94"/>
    </row>
    <row r="33" spans="1:36" s="96" customFormat="1">
      <c r="A33" s="96">
        <f>список!A30</f>
        <v>29</v>
      </c>
      <c r="B33" s="97" t="str">
        <f>IF(список!B30="","",список!B30)</f>
        <v/>
      </c>
      <c r="C33" s="97">
        <f>IF(список!C30="","",список!C30)</f>
        <v>0</v>
      </c>
      <c r="D33" s="230"/>
      <c r="E33" s="232"/>
      <c r="F33" s="259"/>
      <c r="G33" s="259"/>
      <c r="H33" s="259"/>
      <c r="I33" s="273" t="str">
        <f t="shared" si="1"/>
        <v/>
      </c>
      <c r="J33" s="274" t="str">
        <f t="shared" si="2"/>
        <v/>
      </c>
      <c r="K33" s="259"/>
      <c r="L33" s="259"/>
      <c r="M33" s="273" t="str">
        <f t="shared" si="3"/>
        <v/>
      </c>
      <c r="N33" s="274" t="str">
        <f t="shared" si="4"/>
        <v/>
      </c>
      <c r="O33" s="259"/>
      <c r="P33" s="328" t="str">
        <f t="shared" si="5"/>
        <v/>
      </c>
      <c r="Q33" s="276" t="str">
        <f t="shared" si="6"/>
        <v/>
      </c>
      <c r="R33" s="304" t="str">
        <f t="shared" si="0"/>
        <v/>
      </c>
      <c r="S33" s="280" t="str">
        <f t="shared" si="7"/>
        <v/>
      </c>
      <c r="T33" s="230"/>
      <c r="U33" s="232"/>
      <c r="V33" s="232"/>
      <c r="W33" s="232"/>
      <c r="X33" s="232"/>
      <c r="Y33" s="232"/>
      <c r="Z33" s="232"/>
      <c r="AA33" s="259"/>
      <c r="AB33" s="279" t="str">
        <f t="shared" si="8"/>
        <v/>
      </c>
      <c r="AC33" s="280" t="str">
        <f t="shared" si="9"/>
        <v/>
      </c>
      <c r="AD33" s="259"/>
      <c r="AE33" s="232"/>
      <c r="AF33" s="259"/>
      <c r="AG33" s="279" t="str">
        <f t="shared" si="10"/>
        <v/>
      </c>
      <c r="AH33" s="280" t="str">
        <f t="shared" si="11"/>
        <v/>
      </c>
      <c r="AI33" s="281"/>
      <c r="AJ33" s="94"/>
    </row>
    <row r="34" spans="1:36" s="96" customFormat="1">
      <c r="A34" s="96">
        <f>список!A31</f>
        <v>30</v>
      </c>
      <c r="B34" s="97" t="str">
        <f>IF(список!B31="","",список!B31)</f>
        <v/>
      </c>
      <c r="C34" s="97">
        <f>IF(список!C31="","",список!C31)</f>
        <v>0</v>
      </c>
      <c r="D34" s="230"/>
      <c r="E34" s="232"/>
      <c r="F34" s="232"/>
      <c r="G34" s="259"/>
      <c r="H34" s="259"/>
      <c r="I34" s="273" t="str">
        <f t="shared" si="1"/>
        <v/>
      </c>
      <c r="J34" s="274" t="str">
        <f t="shared" si="2"/>
        <v/>
      </c>
      <c r="K34" s="259"/>
      <c r="L34" s="259"/>
      <c r="M34" s="273" t="str">
        <f t="shared" si="3"/>
        <v/>
      </c>
      <c r="N34" s="274" t="str">
        <f t="shared" si="4"/>
        <v/>
      </c>
      <c r="O34" s="259"/>
      <c r="P34" s="328" t="str">
        <f t="shared" si="5"/>
        <v/>
      </c>
      <c r="Q34" s="276" t="str">
        <f t="shared" si="6"/>
        <v/>
      </c>
      <c r="R34" s="304" t="str">
        <f t="shared" si="0"/>
        <v/>
      </c>
      <c r="S34" s="280" t="str">
        <f t="shared" si="7"/>
        <v/>
      </c>
      <c r="T34" s="232"/>
      <c r="U34" s="232"/>
      <c r="V34" s="232"/>
      <c r="W34" s="232"/>
      <c r="X34" s="259"/>
      <c r="Y34" s="83"/>
      <c r="Z34" s="83"/>
      <c r="AA34" s="259"/>
      <c r="AB34" s="279" t="str">
        <f t="shared" si="8"/>
        <v/>
      </c>
      <c r="AC34" s="280" t="str">
        <f t="shared" si="9"/>
        <v/>
      </c>
      <c r="AD34" s="259"/>
      <c r="AE34" s="232"/>
      <c r="AF34" s="259"/>
      <c r="AG34" s="279" t="str">
        <f t="shared" si="10"/>
        <v/>
      </c>
      <c r="AH34" s="280" t="str">
        <f t="shared" si="11"/>
        <v/>
      </c>
      <c r="AI34" s="281"/>
      <c r="AJ34" s="94"/>
    </row>
    <row r="35" spans="1:36" s="96" customFormat="1">
      <c r="A35" s="96">
        <f>список!A32</f>
        <v>31</v>
      </c>
      <c r="B35" s="97" t="str">
        <f>IF(список!B32="","",список!B32)</f>
        <v/>
      </c>
      <c r="C35" s="97">
        <f>IF(список!C32="","",список!C32)</f>
        <v>0</v>
      </c>
      <c r="D35" s="230"/>
      <c r="E35" s="232"/>
      <c r="F35" s="232"/>
      <c r="G35" s="232"/>
      <c r="H35" s="259"/>
      <c r="I35" s="273" t="str">
        <f t="shared" si="1"/>
        <v/>
      </c>
      <c r="J35" s="274" t="str">
        <f t="shared" si="2"/>
        <v/>
      </c>
      <c r="K35" s="232"/>
      <c r="L35" s="259"/>
      <c r="M35" s="273" t="str">
        <f t="shared" si="3"/>
        <v/>
      </c>
      <c r="N35" s="274" t="str">
        <f t="shared" si="4"/>
        <v/>
      </c>
      <c r="O35" s="259"/>
      <c r="P35" s="328" t="str">
        <f t="shared" si="5"/>
        <v/>
      </c>
      <c r="Q35" s="276" t="str">
        <f t="shared" si="6"/>
        <v/>
      </c>
      <c r="R35" s="304" t="str">
        <f t="shared" si="0"/>
        <v/>
      </c>
      <c r="S35" s="280" t="str">
        <f t="shared" si="7"/>
        <v/>
      </c>
      <c r="T35" s="232"/>
      <c r="U35" s="232"/>
      <c r="V35" s="232"/>
      <c r="W35" s="232"/>
      <c r="X35" s="259"/>
      <c r="Y35" s="83"/>
      <c r="Z35" s="83"/>
      <c r="AA35" s="225"/>
      <c r="AB35" s="279" t="str">
        <f t="shared" si="8"/>
        <v/>
      </c>
      <c r="AC35" s="280" t="str">
        <f t="shared" si="9"/>
        <v/>
      </c>
      <c r="AD35" s="232"/>
      <c r="AE35" s="232"/>
      <c r="AF35" s="259"/>
      <c r="AG35" s="279" t="str">
        <f t="shared" si="10"/>
        <v/>
      </c>
      <c r="AH35" s="280" t="str">
        <f t="shared" si="11"/>
        <v/>
      </c>
      <c r="AI35" s="281"/>
      <c r="AJ35" s="94"/>
    </row>
    <row r="36" spans="1:36" s="96" customFormat="1">
      <c r="A36" s="96">
        <f>список!A33</f>
        <v>32</v>
      </c>
      <c r="B36" s="97" t="str">
        <f>IF(список!B33="","",список!B33)</f>
        <v/>
      </c>
      <c r="C36" s="97">
        <f>IF(список!C33="","",список!C33)</f>
        <v>0</v>
      </c>
      <c r="D36" s="230"/>
      <c r="E36" s="232"/>
      <c r="F36" s="232"/>
      <c r="G36" s="232"/>
      <c r="H36" s="259"/>
      <c r="I36" s="273" t="str">
        <f t="shared" si="1"/>
        <v/>
      </c>
      <c r="J36" s="274" t="str">
        <f t="shared" si="2"/>
        <v/>
      </c>
      <c r="K36" s="232"/>
      <c r="L36" s="259"/>
      <c r="M36" s="273" t="str">
        <f t="shared" si="3"/>
        <v/>
      </c>
      <c r="N36" s="274" t="str">
        <f t="shared" si="4"/>
        <v/>
      </c>
      <c r="O36" s="259"/>
      <c r="P36" s="328" t="str">
        <f t="shared" si="5"/>
        <v/>
      </c>
      <c r="Q36" s="276" t="str">
        <f t="shared" si="6"/>
        <v/>
      </c>
      <c r="R36" s="304" t="str">
        <f t="shared" si="0"/>
        <v/>
      </c>
      <c r="S36" s="280" t="str">
        <f t="shared" si="7"/>
        <v/>
      </c>
      <c r="T36" s="250"/>
      <c r="U36" s="83"/>
      <c r="V36" s="83"/>
      <c r="W36" s="83"/>
      <c r="X36" s="83"/>
      <c r="Y36" s="83"/>
      <c r="Z36" s="83"/>
      <c r="AA36" s="225"/>
      <c r="AB36" s="279" t="str">
        <f t="shared" si="8"/>
        <v/>
      </c>
      <c r="AC36" s="280" t="str">
        <f t="shared" si="9"/>
        <v/>
      </c>
      <c r="AD36" s="232"/>
      <c r="AE36" s="232"/>
      <c r="AF36" s="259"/>
      <c r="AG36" s="279" t="str">
        <f t="shared" si="10"/>
        <v/>
      </c>
      <c r="AH36" s="280" t="str">
        <f t="shared" si="11"/>
        <v/>
      </c>
      <c r="AI36" s="281"/>
      <c r="AJ36" s="94"/>
    </row>
    <row r="37" spans="1:36" s="96" customFormat="1">
      <c r="A37" s="96">
        <f>список!A34</f>
        <v>33</v>
      </c>
      <c r="B37" s="97" t="str">
        <f>IF(список!B34="","",список!B34)</f>
        <v/>
      </c>
      <c r="C37" s="97">
        <f>IF(список!C34="","",список!C34)</f>
        <v>0</v>
      </c>
      <c r="D37" s="230"/>
      <c r="E37" s="232"/>
      <c r="F37" s="232"/>
      <c r="G37" s="232"/>
      <c r="H37" s="259"/>
      <c r="I37" s="273" t="str">
        <f t="shared" si="1"/>
        <v/>
      </c>
      <c r="J37" s="274" t="str">
        <f t="shared" si="2"/>
        <v/>
      </c>
      <c r="K37" s="232"/>
      <c r="L37" s="259"/>
      <c r="M37" s="273" t="str">
        <f t="shared" si="3"/>
        <v/>
      </c>
      <c r="N37" s="274" t="str">
        <f t="shared" si="4"/>
        <v/>
      </c>
      <c r="O37" s="270"/>
      <c r="P37" s="328" t="str">
        <f t="shared" si="5"/>
        <v/>
      </c>
      <c r="Q37" s="276" t="str">
        <f t="shared" si="6"/>
        <v/>
      </c>
      <c r="R37" s="304" t="str">
        <f t="shared" si="0"/>
        <v/>
      </c>
      <c r="S37" s="280" t="str">
        <f t="shared" si="7"/>
        <v/>
      </c>
      <c r="T37" s="250"/>
      <c r="U37" s="83"/>
      <c r="V37" s="83"/>
      <c r="W37" s="83"/>
      <c r="X37" s="83"/>
      <c r="Y37" s="83"/>
      <c r="Z37" s="83"/>
      <c r="AA37" s="225"/>
      <c r="AB37" s="279" t="str">
        <f t="shared" si="8"/>
        <v/>
      </c>
      <c r="AC37" s="280" t="str">
        <f t="shared" si="9"/>
        <v/>
      </c>
      <c r="AD37" s="250"/>
      <c r="AE37" s="83"/>
      <c r="AF37" s="225"/>
      <c r="AG37" s="279" t="str">
        <f t="shared" si="10"/>
        <v/>
      </c>
      <c r="AH37" s="280" t="str">
        <f t="shared" si="11"/>
        <v/>
      </c>
      <c r="AI37" s="281"/>
      <c r="AJ37" s="94"/>
    </row>
    <row r="38" spans="1:36">
      <c r="A38" s="96">
        <f>список!A35</f>
        <v>34</v>
      </c>
      <c r="B38" s="97" t="str">
        <f>IF(список!B35="","",список!B35)</f>
        <v/>
      </c>
      <c r="C38" s="97">
        <f>IF(список!C35="","",список!C35)</f>
        <v>0</v>
      </c>
      <c r="D38" s="84"/>
      <c r="E38" s="84"/>
      <c r="F38" s="84"/>
      <c r="G38" s="84"/>
      <c r="H38" s="249"/>
      <c r="I38" s="273" t="str">
        <f t="shared" si="1"/>
        <v/>
      </c>
      <c r="J38" s="274" t="str">
        <f t="shared" si="2"/>
        <v/>
      </c>
      <c r="K38" s="251"/>
      <c r="L38" s="249"/>
      <c r="M38" s="273" t="str">
        <f t="shared" si="3"/>
        <v/>
      </c>
      <c r="N38" s="274" t="str">
        <f t="shared" si="4"/>
        <v/>
      </c>
      <c r="O38" s="300"/>
      <c r="P38" s="328" t="str">
        <f t="shared" si="5"/>
        <v/>
      </c>
      <c r="Q38" s="276" t="str">
        <f t="shared" si="6"/>
        <v/>
      </c>
      <c r="R38" s="304" t="str">
        <f t="shared" si="0"/>
        <v/>
      </c>
      <c r="S38" s="280" t="str">
        <f t="shared" si="7"/>
        <v/>
      </c>
      <c r="T38" s="251"/>
      <c r="U38" s="84"/>
      <c r="V38" s="84"/>
      <c r="W38" s="84"/>
      <c r="X38" s="84"/>
      <c r="Y38" s="84"/>
      <c r="Z38" s="84"/>
      <c r="AA38" s="249"/>
      <c r="AB38" s="279" t="str">
        <f t="shared" si="8"/>
        <v/>
      </c>
      <c r="AC38" s="280" t="str">
        <f t="shared" si="9"/>
        <v/>
      </c>
      <c r="AD38" s="251"/>
      <c r="AE38" s="84"/>
      <c r="AF38" s="249"/>
      <c r="AG38" s="279" t="str">
        <f t="shared" si="10"/>
        <v/>
      </c>
      <c r="AH38" s="280" t="str">
        <f t="shared" si="11"/>
        <v/>
      </c>
      <c r="AI38" s="114"/>
    </row>
    <row r="39" spans="1:36" ht="15.75" thickBot="1">
      <c r="A39" s="96">
        <f>список!A36</f>
        <v>35</v>
      </c>
      <c r="B39" s="97" t="str">
        <f>IF(список!B36="","",список!B36)</f>
        <v/>
      </c>
      <c r="C39" s="97">
        <f>IF(список!C36="","",список!C36)</f>
        <v>0</v>
      </c>
      <c r="D39" s="84"/>
      <c r="E39" s="84"/>
      <c r="F39" s="84"/>
      <c r="G39" s="84"/>
      <c r="H39" s="249"/>
      <c r="I39" s="307" t="str">
        <f t="shared" si="1"/>
        <v/>
      </c>
      <c r="J39" s="308" t="str">
        <f t="shared" si="2"/>
        <v/>
      </c>
      <c r="K39" s="251"/>
      <c r="L39" s="249"/>
      <c r="M39" s="307" t="str">
        <f t="shared" si="3"/>
        <v/>
      </c>
      <c r="N39" s="308" t="str">
        <f t="shared" si="4"/>
        <v/>
      </c>
      <c r="O39" s="300"/>
      <c r="P39" s="329" t="str">
        <f t="shared" si="5"/>
        <v/>
      </c>
      <c r="Q39" s="306" t="str">
        <f t="shared" si="6"/>
        <v/>
      </c>
      <c r="R39" s="305" t="str">
        <f t="shared" si="0"/>
        <v/>
      </c>
      <c r="S39" s="301" t="str">
        <f t="shared" si="7"/>
        <v/>
      </c>
      <c r="T39" s="251"/>
      <c r="U39" s="84"/>
      <c r="V39" s="84"/>
      <c r="W39" s="84"/>
      <c r="X39" s="84"/>
      <c r="Y39" s="84"/>
      <c r="Z39" s="84"/>
      <c r="AA39" s="249"/>
      <c r="AB39" s="302" t="str">
        <f t="shared" si="8"/>
        <v/>
      </c>
      <c r="AC39" s="301" t="str">
        <f t="shared" si="9"/>
        <v/>
      </c>
      <c r="AD39" s="251"/>
      <c r="AE39" s="84"/>
      <c r="AF39" s="249"/>
      <c r="AG39" s="302" t="str">
        <f t="shared" si="10"/>
        <v/>
      </c>
      <c r="AH39" s="301" t="str">
        <f t="shared" si="11"/>
        <v/>
      </c>
      <c r="AI39" s="114"/>
    </row>
    <row r="40" spans="1:36">
      <c r="I40" s="85"/>
      <c r="J40" s="85"/>
      <c r="M40" s="85"/>
      <c r="N40" s="85"/>
      <c r="P40" s="85"/>
      <c r="Q40" s="85"/>
      <c r="R40" s="85"/>
      <c r="S40" s="85"/>
      <c r="AB40" s="85"/>
      <c r="AC40" s="85"/>
      <c r="AD40" s="84"/>
      <c r="AE40" s="84"/>
      <c r="AF40" s="84"/>
      <c r="AG40" s="85"/>
      <c r="AH40" s="85"/>
    </row>
  </sheetData>
  <sheetProtection password="CC6F" sheet="1" objects="1" scenarios="1" selectLockedCells="1"/>
  <mergeCells count="29">
    <mergeCell ref="A1:AC1"/>
    <mergeCell ref="D2:S2"/>
    <mergeCell ref="T2:AC2"/>
    <mergeCell ref="AI2:AJ2"/>
    <mergeCell ref="D3:J3"/>
    <mergeCell ref="K3:N3"/>
    <mergeCell ref="O3:Q3"/>
    <mergeCell ref="R3:S4"/>
    <mergeCell ref="AB3:AC4"/>
    <mergeCell ref="I4:J4"/>
    <mergeCell ref="M4:N4"/>
    <mergeCell ref="P4:Q4"/>
    <mergeCell ref="A3:A4"/>
    <mergeCell ref="Z3:Z4"/>
    <mergeCell ref="AD3:AD4"/>
    <mergeCell ref="AG3:AH4"/>
    <mergeCell ref="AD2:AH2"/>
    <mergeCell ref="B3:B4"/>
    <mergeCell ref="C3:C4"/>
    <mergeCell ref="AI3:AJ4"/>
    <mergeCell ref="T3:T4"/>
    <mergeCell ref="V3:V4"/>
    <mergeCell ref="W3:W4"/>
    <mergeCell ref="X3:X4"/>
    <mergeCell ref="Y3:Y4"/>
    <mergeCell ref="AE3:AE4"/>
    <mergeCell ref="AF3:AF4"/>
    <mergeCell ref="U3:U4"/>
    <mergeCell ref="AA3:AA4"/>
  </mergeCells>
  <conditionalFormatting sqref="AJ5:AJ37">
    <cfRule type="containsText" dxfId="243" priority="7" operator="containsText" text="низкий">
      <formula>NOT(ISERROR(SEARCH("низкий",AJ5)))</formula>
    </cfRule>
    <cfRule type="containsText" dxfId="242" priority="8" operator="containsText" text="норма">
      <formula>NOT(ISERROR(SEARCH("норма",AJ5)))</formula>
    </cfRule>
    <cfRule type="containsText" dxfId="241" priority="9" operator="containsText" text="высокий">
      <formula>NOT(ISERROR(SEARCH("высокий",AJ5)))</formula>
    </cfRule>
  </conditionalFormatting>
  <conditionalFormatting sqref="AJ5:AJ37">
    <cfRule type="containsText" dxfId="240" priority="4" operator="containsText" text="высокий">
      <formula>NOT(ISERROR(SEARCH("высокий",AJ5)))</formula>
    </cfRule>
    <cfRule type="containsText" dxfId="239" priority="5" operator="containsText" text="норма">
      <formula>NOT(ISERROR(SEARCH("норма",AJ5)))</formula>
    </cfRule>
    <cfRule type="containsText" dxfId="238" priority="6" operator="containsText" text="низкий">
      <formula>NOT(ISERROR(SEARCH("низкий",AJ5)))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AB40"/>
  <sheetViews>
    <sheetView topLeftCell="A4" zoomScale="70" zoomScaleNormal="70" workbookViewId="0">
      <selection activeCell="D4" sqref="D4:P36"/>
    </sheetView>
  </sheetViews>
  <sheetFormatPr defaultColWidth="9.140625" defaultRowHeight="15"/>
  <cols>
    <col min="1" max="1" width="9.140625" style="82"/>
    <col min="2" max="2" width="22.5703125" style="82" customWidth="1"/>
    <col min="3" max="16384" width="9.140625" style="82"/>
  </cols>
  <sheetData>
    <row r="1" spans="1:28">
      <c r="A1" s="363" t="s">
        <v>133</v>
      </c>
      <c r="B1" s="363"/>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1:28" ht="35.25" customHeight="1">
      <c r="A2" s="439" t="str">
        <f>список!A1</f>
        <v>№</v>
      </c>
      <c r="B2" s="377" t="str">
        <f>список!B1</f>
        <v>Фамилия, имя воспитанника</v>
      </c>
      <c r="C2" s="380" t="str">
        <f>[2]список!C1</f>
        <v xml:space="preserve">дата </v>
      </c>
      <c r="D2" s="361" t="s">
        <v>134</v>
      </c>
      <c r="E2" s="361"/>
      <c r="F2" s="361"/>
      <c r="G2" s="361"/>
      <c r="H2" s="361"/>
      <c r="I2" s="361"/>
      <c r="J2" s="361"/>
      <c r="K2" s="361"/>
      <c r="L2" s="361"/>
      <c r="M2" s="361"/>
      <c r="N2" s="361"/>
      <c r="O2" s="361"/>
      <c r="P2" s="361"/>
      <c r="Q2" s="361"/>
      <c r="R2" s="361"/>
      <c r="S2" s="426" t="s">
        <v>140</v>
      </c>
      <c r="T2" s="375"/>
      <c r="U2" s="375"/>
      <c r="V2" s="375"/>
      <c r="W2" s="375"/>
      <c r="X2" s="375"/>
      <c r="Y2" s="375"/>
      <c r="Z2" s="376"/>
      <c r="AA2" s="360"/>
      <c r="AB2" s="360"/>
    </row>
    <row r="3" spans="1:28" s="87" customFormat="1" ht="250.5" customHeight="1" thickBot="1">
      <c r="A3" s="440"/>
      <c r="B3" s="378"/>
      <c r="C3" s="381"/>
      <c r="D3" s="131" t="s">
        <v>231</v>
      </c>
      <c r="E3" s="131" t="s">
        <v>232</v>
      </c>
      <c r="F3" s="132" t="s">
        <v>314</v>
      </c>
      <c r="G3" s="132" t="s">
        <v>234</v>
      </c>
      <c r="H3" s="132" t="s">
        <v>235</v>
      </c>
      <c r="I3" s="132" t="s">
        <v>236</v>
      </c>
      <c r="J3" s="133" t="s">
        <v>237</v>
      </c>
      <c r="K3" s="132" t="s">
        <v>315</v>
      </c>
      <c r="L3" s="132" t="s">
        <v>239</v>
      </c>
      <c r="M3" s="132" t="s">
        <v>240</v>
      </c>
      <c r="N3" s="132" t="s">
        <v>241</v>
      </c>
      <c r="O3" s="133" t="s">
        <v>242</v>
      </c>
      <c r="P3" s="133" t="s">
        <v>313</v>
      </c>
      <c r="Q3" s="373" t="s">
        <v>0</v>
      </c>
      <c r="R3" s="374"/>
      <c r="S3" s="130" t="s">
        <v>243</v>
      </c>
      <c r="T3" s="134" t="s">
        <v>244</v>
      </c>
      <c r="U3" s="134" t="s">
        <v>245</v>
      </c>
      <c r="V3" s="134" t="s">
        <v>246</v>
      </c>
      <c r="W3" s="134" t="s">
        <v>316</v>
      </c>
      <c r="X3" s="134" t="s">
        <v>248</v>
      </c>
      <c r="Y3" s="370" t="s">
        <v>0</v>
      </c>
      <c r="Z3" s="370"/>
      <c r="AA3" s="441"/>
      <c r="AB3" s="441"/>
    </row>
    <row r="4" spans="1:28" ht="15.75">
      <c r="A4" s="82">
        <f>список!A2</f>
        <v>1</v>
      </c>
      <c r="B4" s="91" t="str">
        <f>IF(список!B2="","",список!B2)</f>
        <v/>
      </c>
      <c r="C4" s="91" t="str">
        <f>IF(список!C2="","",список!C2)</f>
        <v/>
      </c>
      <c r="D4" s="83"/>
      <c r="E4" s="83"/>
      <c r="F4" s="228"/>
      <c r="G4" s="233"/>
      <c r="H4" s="265"/>
      <c r="I4" s="83"/>
      <c r="J4" s="228"/>
      <c r="K4" s="233"/>
      <c r="L4" s="233"/>
      <c r="M4" s="233"/>
      <c r="N4" s="233"/>
      <c r="O4" s="233"/>
      <c r="P4" s="225"/>
      <c r="Q4" s="282" t="str">
        <f>IF(D4="","",IF(E4="","",IF(F4="","",IF(G4="","",IF(H4="","",IF(I4="","",IF(J4="","",IF(K4="","",IF(L4="","",IF(M4="","",IF(N4="","",IF(O4="","",IF(P4="","",SUM(D4:O4)/13)))))))))))))</f>
        <v/>
      </c>
      <c r="R4" s="283" t="str">
        <f>IF(Q4="","",IF(Q4&gt;1.5,"сформирован",IF(Q4&lt;0.5,"не сформирован", "в стадии формирования")))</f>
        <v/>
      </c>
      <c r="S4" s="228"/>
      <c r="T4" s="228"/>
      <c r="U4" s="233"/>
      <c r="V4" s="265"/>
      <c r="W4" s="233"/>
      <c r="X4" s="233"/>
      <c r="Y4" s="282" t="str">
        <f>IF(S4="","",IF(T4="","",IF(U4="","",IF(V4="","",IF(W4="","",IF(X4="","",SUM(S4:X4)/6))))))</f>
        <v/>
      </c>
      <c r="Z4" s="283" t="str">
        <f>IF(Y4="","",IF(Y4&gt;1.5,"сформирован",IF(Y4&lt;0.5,"не сформирован", "в стадии формирования")))</f>
        <v/>
      </c>
      <c r="AA4" s="286"/>
      <c r="AB4" s="92"/>
    </row>
    <row r="5" spans="1:28" ht="15.75">
      <c r="A5" s="82">
        <f>список!A3</f>
        <v>2</v>
      </c>
      <c r="B5" s="91" t="str">
        <f>IF(список!B3="","",список!B3)</f>
        <v/>
      </c>
      <c r="C5" s="91">
        <f>IF(список!C3="","",список!C3)</f>
        <v>0</v>
      </c>
      <c r="D5" s="83"/>
      <c r="E5" s="83"/>
      <c r="F5" s="230"/>
      <c r="G5" s="232"/>
      <c r="H5" s="259"/>
      <c r="I5" s="83"/>
      <c r="J5" s="230"/>
      <c r="K5" s="232"/>
      <c r="L5" s="232"/>
      <c r="M5" s="232"/>
      <c r="N5" s="232"/>
      <c r="O5" s="232"/>
      <c r="P5" s="225"/>
      <c r="Q5" s="284" t="str">
        <f t="shared" ref="Q5:Q38" si="0">IF(D5="","",IF(E5="","",IF(F5="","",IF(G5="","",IF(H5="","",IF(I5="","",IF(J5="","",IF(K5="","",IF(L5="","",IF(M5="","",IF(N5="","",IF(O5="","",IF(P5="","",SUM(D5:O5)/13)))))))))))))</f>
        <v/>
      </c>
      <c r="R5" s="285" t="str">
        <f t="shared" ref="R5:R39" si="1">IF(Q5="","",IF(Q5&gt;1.5,"сформирован",IF(Q5&lt;0.5,"не сформирован", "в стадии формирования")))</f>
        <v/>
      </c>
      <c r="S5" s="230"/>
      <c r="T5" s="230"/>
      <c r="U5" s="232"/>
      <c r="V5" s="259"/>
      <c r="W5" s="232"/>
      <c r="X5" s="232"/>
      <c r="Y5" s="284" t="str">
        <f t="shared" ref="Y5:Y39" si="2">IF(S5="","",IF(T5="","",IF(U5="","",IF(V5="","",IF(W5="","",IF(X5="","",SUM(S5:X5)/6))))))</f>
        <v/>
      </c>
      <c r="Z5" s="285" t="str">
        <f t="shared" ref="Z5:Z39" si="3">IF(Y5="","",IF(Y5&gt;1.5,"сформирован",IF(Y5&lt;0.5,"не сформирован", "в стадии формирования")))</f>
        <v/>
      </c>
      <c r="AA5" s="286"/>
      <c r="AB5" s="92"/>
    </row>
    <row r="6" spans="1:28" ht="15.75">
      <c r="A6" s="82">
        <f>список!A4</f>
        <v>3</v>
      </c>
      <c r="B6" s="91" t="str">
        <f>IF(список!B4="","",список!B4)</f>
        <v/>
      </c>
      <c r="C6" s="91">
        <f>IF(список!C4="","",список!C4)</f>
        <v>0</v>
      </c>
      <c r="D6" s="83"/>
      <c r="E6" s="83"/>
      <c r="F6" s="230"/>
      <c r="G6" s="232"/>
      <c r="H6" s="259"/>
      <c r="I6" s="83"/>
      <c r="J6" s="230"/>
      <c r="K6" s="232"/>
      <c r="L6" s="232"/>
      <c r="M6" s="232"/>
      <c r="N6" s="232"/>
      <c r="O6" s="232"/>
      <c r="P6" s="225"/>
      <c r="Q6" s="284" t="str">
        <f t="shared" si="0"/>
        <v/>
      </c>
      <c r="R6" s="285" t="str">
        <f t="shared" si="1"/>
        <v/>
      </c>
      <c r="S6" s="230"/>
      <c r="T6" s="230"/>
      <c r="U6" s="232"/>
      <c r="V6" s="259"/>
      <c r="W6" s="232"/>
      <c r="X6" s="232"/>
      <c r="Y6" s="284" t="str">
        <f t="shared" si="2"/>
        <v/>
      </c>
      <c r="Z6" s="285" t="str">
        <f t="shared" si="3"/>
        <v/>
      </c>
      <c r="AA6" s="286"/>
      <c r="AB6" s="92"/>
    </row>
    <row r="7" spans="1:28" ht="15.75">
      <c r="A7" s="82">
        <f>список!A5</f>
        <v>4</v>
      </c>
      <c r="B7" s="91" t="str">
        <f>IF(список!B5="","",список!B5)</f>
        <v/>
      </c>
      <c r="C7" s="91">
        <f>IF(список!C5="","",список!C5)</f>
        <v>0</v>
      </c>
      <c r="D7" s="83"/>
      <c r="E7" s="83"/>
      <c r="F7" s="230"/>
      <c r="G7" s="232"/>
      <c r="H7" s="259"/>
      <c r="I7" s="83"/>
      <c r="J7" s="230"/>
      <c r="K7" s="232"/>
      <c r="L7" s="232"/>
      <c r="M7" s="232"/>
      <c r="N7" s="232"/>
      <c r="O7" s="232"/>
      <c r="P7" s="225"/>
      <c r="Q7" s="284" t="str">
        <f t="shared" si="0"/>
        <v/>
      </c>
      <c r="R7" s="285" t="str">
        <f t="shared" si="1"/>
        <v/>
      </c>
      <c r="S7" s="230"/>
      <c r="T7" s="230"/>
      <c r="U7" s="232"/>
      <c r="V7" s="259"/>
      <c r="W7" s="232"/>
      <c r="X7" s="232"/>
      <c r="Y7" s="284" t="str">
        <f t="shared" si="2"/>
        <v/>
      </c>
      <c r="Z7" s="285" t="str">
        <f t="shared" si="3"/>
        <v/>
      </c>
      <c r="AA7" s="286"/>
      <c r="AB7" s="92"/>
    </row>
    <row r="8" spans="1:28" ht="15.75">
      <c r="A8" s="82">
        <f>список!A6</f>
        <v>5</v>
      </c>
      <c r="B8" s="91" t="str">
        <f>IF(список!B6="","",список!B6)</f>
        <v/>
      </c>
      <c r="C8" s="91">
        <f>IF(список!C6="","",список!C6)</f>
        <v>0</v>
      </c>
      <c r="D8" s="83"/>
      <c r="E8" s="83"/>
      <c r="F8" s="230"/>
      <c r="G8" s="232"/>
      <c r="H8" s="259"/>
      <c r="I8" s="83"/>
      <c r="J8" s="230"/>
      <c r="K8" s="232"/>
      <c r="L8" s="232"/>
      <c r="M8" s="232"/>
      <c r="N8" s="232"/>
      <c r="O8" s="232"/>
      <c r="P8" s="225"/>
      <c r="Q8" s="284" t="str">
        <f t="shared" si="0"/>
        <v/>
      </c>
      <c r="R8" s="285" t="str">
        <f t="shared" si="1"/>
        <v/>
      </c>
      <c r="S8" s="230"/>
      <c r="T8" s="230"/>
      <c r="U8" s="232"/>
      <c r="V8" s="259"/>
      <c r="W8" s="232"/>
      <c r="X8" s="232"/>
      <c r="Y8" s="284" t="str">
        <f t="shared" si="2"/>
        <v/>
      </c>
      <c r="Z8" s="285" t="str">
        <f t="shared" si="3"/>
        <v/>
      </c>
      <c r="AA8" s="286"/>
      <c r="AB8" s="92"/>
    </row>
    <row r="9" spans="1:28" ht="15.75">
      <c r="A9" s="82">
        <f>список!A7</f>
        <v>6</v>
      </c>
      <c r="B9" s="91" t="str">
        <f>IF(список!B7="","",список!B7)</f>
        <v/>
      </c>
      <c r="C9" s="91">
        <f>IF(список!C7="","",список!C7)</f>
        <v>0</v>
      </c>
      <c r="D9" s="83"/>
      <c r="E9" s="83"/>
      <c r="F9" s="230"/>
      <c r="G9" s="232"/>
      <c r="H9" s="259"/>
      <c r="I9" s="83"/>
      <c r="J9" s="230"/>
      <c r="K9" s="232"/>
      <c r="L9" s="232"/>
      <c r="M9" s="232"/>
      <c r="N9" s="232"/>
      <c r="O9" s="232"/>
      <c r="P9" s="225"/>
      <c r="Q9" s="284" t="str">
        <f t="shared" si="0"/>
        <v/>
      </c>
      <c r="R9" s="285" t="str">
        <f t="shared" si="1"/>
        <v/>
      </c>
      <c r="S9" s="230"/>
      <c r="T9" s="230"/>
      <c r="U9" s="232"/>
      <c r="V9" s="259"/>
      <c r="W9" s="232"/>
      <c r="X9" s="232"/>
      <c r="Y9" s="284" t="str">
        <f t="shared" si="2"/>
        <v/>
      </c>
      <c r="Z9" s="285" t="str">
        <f t="shared" si="3"/>
        <v/>
      </c>
      <c r="AA9" s="286"/>
      <c r="AB9" s="92"/>
    </row>
    <row r="10" spans="1:28" ht="15.75">
      <c r="A10" s="82">
        <f>список!A8</f>
        <v>7</v>
      </c>
      <c r="B10" s="91" t="str">
        <f>IF(список!B8="","",список!B8)</f>
        <v/>
      </c>
      <c r="C10" s="91">
        <f>IF(список!C8="","",список!C8)</f>
        <v>0</v>
      </c>
      <c r="D10" s="83"/>
      <c r="E10" s="83"/>
      <c r="F10" s="230"/>
      <c r="G10" s="232"/>
      <c r="H10" s="259"/>
      <c r="I10" s="83"/>
      <c r="J10" s="230"/>
      <c r="K10" s="232"/>
      <c r="L10" s="232"/>
      <c r="M10" s="232"/>
      <c r="N10" s="232"/>
      <c r="O10" s="232"/>
      <c r="P10" s="225"/>
      <c r="Q10" s="284" t="str">
        <f t="shared" si="0"/>
        <v/>
      </c>
      <c r="R10" s="285" t="str">
        <f t="shared" si="1"/>
        <v/>
      </c>
      <c r="S10" s="230"/>
      <c r="T10" s="230"/>
      <c r="U10" s="232"/>
      <c r="V10" s="259"/>
      <c r="W10" s="232"/>
      <c r="X10" s="232"/>
      <c r="Y10" s="284" t="str">
        <f t="shared" si="2"/>
        <v/>
      </c>
      <c r="Z10" s="285" t="str">
        <f t="shared" si="3"/>
        <v/>
      </c>
      <c r="AA10" s="286"/>
      <c r="AB10" s="92"/>
    </row>
    <row r="11" spans="1:28" ht="15.75">
      <c r="A11" s="82">
        <f>список!A9</f>
        <v>8</v>
      </c>
      <c r="B11" s="91" t="str">
        <f>IF(список!B9="","",список!B9)</f>
        <v/>
      </c>
      <c r="C11" s="91">
        <f>IF(список!C9="","",список!C9)</f>
        <v>0</v>
      </c>
      <c r="D11" s="83"/>
      <c r="E11" s="83"/>
      <c r="F11" s="230"/>
      <c r="G11" s="232"/>
      <c r="H11" s="259"/>
      <c r="I11" s="83"/>
      <c r="J11" s="230"/>
      <c r="K11" s="232"/>
      <c r="L11" s="232"/>
      <c r="M11" s="232"/>
      <c r="N11" s="232"/>
      <c r="O11" s="232"/>
      <c r="P11" s="225"/>
      <c r="Q11" s="284" t="str">
        <f t="shared" si="0"/>
        <v/>
      </c>
      <c r="R11" s="285" t="str">
        <f t="shared" si="1"/>
        <v/>
      </c>
      <c r="S11" s="230"/>
      <c r="T11" s="230"/>
      <c r="U11" s="232"/>
      <c r="V11" s="259"/>
      <c r="W11" s="232"/>
      <c r="X11" s="232"/>
      <c r="Y11" s="284" t="str">
        <f t="shared" si="2"/>
        <v/>
      </c>
      <c r="Z11" s="285" t="str">
        <f t="shared" si="3"/>
        <v/>
      </c>
      <c r="AA11" s="286"/>
      <c r="AB11" s="92"/>
    </row>
    <row r="12" spans="1:28" ht="15.75">
      <c r="A12" s="82">
        <f>список!A10</f>
        <v>9</v>
      </c>
      <c r="B12" s="91" t="str">
        <f>IF(список!B10="","",список!B10)</f>
        <v/>
      </c>
      <c r="C12" s="91">
        <f>IF(список!C10="","",список!C10)</f>
        <v>0</v>
      </c>
      <c r="D12" s="83"/>
      <c r="E12" s="83"/>
      <c r="F12" s="230"/>
      <c r="G12" s="232"/>
      <c r="H12" s="259"/>
      <c r="I12" s="83"/>
      <c r="J12" s="230"/>
      <c r="K12" s="232"/>
      <c r="L12" s="232"/>
      <c r="M12" s="232"/>
      <c r="N12" s="232"/>
      <c r="O12" s="232"/>
      <c r="P12" s="225"/>
      <c r="Q12" s="284" t="str">
        <f t="shared" si="0"/>
        <v/>
      </c>
      <c r="R12" s="285" t="str">
        <f t="shared" si="1"/>
        <v/>
      </c>
      <c r="S12" s="230"/>
      <c r="T12" s="230"/>
      <c r="U12" s="232"/>
      <c r="V12" s="259"/>
      <c r="W12" s="232"/>
      <c r="X12" s="232"/>
      <c r="Y12" s="284" t="str">
        <f t="shared" si="2"/>
        <v/>
      </c>
      <c r="Z12" s="285" t="str">
        <f t="shared" si="3"/>
        <v/>
      </c>
      <c r="AA12" s="286"/>
      <c r="AB12" s="92"/>
    </row>
    <row r="13" spans="1:28" ht="15.75">
      <c r="A13" s="82">
        <f>список!A11</f>
        <v>10</v>
      </c>
      <c r="B13" s="91" t="str">
        <f>IF(список!B11="","",список!B11)</f>
        <v/>
      </c>
      <c r="C13" s="91">
        <f>IF(список!C11="","",список!C11)</f>
        <v>0</v>
      </c>
      <c r="D13" s="83"/>
      <c r="E13" s="83"/>
      <c r="F13" s="230"/>
      <c r="G13" s="232"/>
      <c r="H13" s="259"/>
      <c r="I13" s="83"/>
      <c r="J13" s="230"/>
      <c r="K13" s="232"/>
      <c r="L13" s="232"/>
      <c r="M13" s="232"/>
      <c r="N13" s="232"/>
      <c r="O13" s="232"/>
      <c r="P13" s="225"/>
      <c r="Q13" s="284" t="str">
        <f t="shared" si="0"/>
        <v/>
      </c>
      <c r="R13" s="285" t="str">
        <f t="shared" si="1"/>
        <v/>
      </c>
      <c r="S13" s="230"/>
      <c r="T13" s="230"/>
      <c r="U13" s="232"/>
      <c r="V13" s="259"/>
      <c r="W13" s="232"/>
      <c r="X13" s="232"/>
      <c r="Y13" s="284" t="str">
        <f t="shared" si="2"/>
        <v/>
      </c>
      <c r="Z13" s="285" t="str">
        <f t="shared" si="3"/>
        <v/>
      </c>
      <c r="AA13" s="286"/>
      <c r="AB13" s="92"/>
    </row>
    <row r="14" spans="1:28" ht="15.75">
      <c r="A14" s="82">
        <f>список!A12</f>
        <v>11</v>
      </c>
      <c r="B14" s="91" t="str">
        <f>IF(список!B12="","",список!B12)</f>
        <v/>
      </c>
      <c r="C14" s="91">
        <f>IF(список!C12="","",список!C12)</f>
        <v>0</v>
      </c>
      <c r="D14" s="83"/>
      <c r="E14" s="83"/>
      <c r="F14" s="230"/>
      <c r="G14" s="232"/>
      <c r="H14" s="259"/>
      <c r="I14" s="83"/>
      <c r="J14" s="230"/>
      <c r="K14" s="232"/>
      <c r="L14" s="232"/>
      <c r="M14" s="232"/>
      <c r="N14" s="232"/>
      <c r="O14" s="232"/>
      <c r="P14" s="225"/>
      <c r="Q14" s="284" t="str">
        <f t="shared" si="0"/>
        <v/>
      </c>
      <c r="R14" s="285" t="str">
        <f t="shared" si="1"/>
        <v/>
      </c>
      <c r="S14" s="230"/>
      <c r="T14" s="230"/>
      <c r="U14" s="232"/>
      <c r="V14" s="259"/>
      <c r="W14" s="232"/>
      <c r="X14" s="232"/>
      <c r="Y14" s="284" t="str">
        <f t="shared" si="2"/>
        <v/>
      </c>
      <c r="Z14" s="285" t="str">
        <f t="shared" si="3"/>
        <v/>
      </c>
      <c r="AA14" s="286"/>
      <c r="AB14" s="92"/>
    </row>
    <row r="15" spans="1:28" ht="15.75">
      <c r="A15" s="82">
        <f>список!A13</f>
        <v>12</v>
      </c>
      <c r="B15" s="91" t="str">
        <f>IF(список!B13="","",список!B13)</f>
        <v/>
      </c>
      <c r="C15" s="91">
        <f>IF(список!C13="","",список!C13)</f>
        <v>0</v>
      </c>
      <c r="D15" s="83"/>
      <c r="E15" s="83"/>
      <c r="F15" s="230"/>
      <c r="G15" s="232"/>
      <c r="H15" s="259"/>
      <c r="I15" s="83"/>
      <c r="J15" s="230"/>
      <c r="K15" s="232"/>
      <c r="L15" s="232"/>
      <c r="M15" s="232"/>
      <c r="N15" s="232"/>
      <c r="O15" s="232"/>
      <c r="P15" s="225"/>
      <c r="Q15" s="284" t="str">
        <f t="shared" si="0"/>
        <v/>
      </c>
      <c r="R15" s="285" t="str">
        <f t="shared" si="1"/>
        <v/>
      </c>
      <c r="S15" s="230"/>
      <c r="T15" s="230"/>
      <c r="U15" s="232"/>
      <c r="V15" s="259"/>
      <c r="W15" s="232"/>
      <c r="X15" s="232"/>
      <c r="Y15" s="284" t="str">
        <f t="shared" si="2"/>
        <v/>
      </c>
      <c r="Z15" s="285" t="str">
        <f t="shared" si="3"/>
        <v/>
      </c>
      <c r="AA15" s="286"/>
      <c r="AB15" s="92"/>
    </row>
    <row r="16" spans="1:28" ht="15.75">
      <c r="A16" s="82">
        <f>список!A14</f>
        <v>13</v>
      </c>
      <c r="B16" s="91" t="str">
        <f>IF(список!B14="","",список!B14)</f>
        <v/>
      </c>
      <c r="C16" s="91">
        <f>IF(список!C14="","",список!C14)</f>
        <v>0</v>
      </c>
      <c r="D16" s="83"/>
      <c r="E16" s="83"/>
      <c r="F16" s="230"/>
      <c r="G16" s="232"/>
      <c r="H16" s="259"/>
      <c r="I16" s="83"/>
      <c r="J16" s="230"/>
      <c r="K16" s="232"/>
      <c r="L16" s="232"/>
      <c r="M16" s="232"/>
      <c r="N16" s="232"/>
      <c r="O16" s="232"/>
      <c r="P16" s="225"/>
      <c r="Q16" s="284" t="str">
        <f t="shared" si="0"/>
        <v/>
      </c>
      <c r="R16" s="285" t="str">
        <f t="shared" si="1"/>
        <v/>
      </c>
      <c r="S16" s="230"/>
      <c r="T16" s="230"/>
      <c r="U16" s="232"/>
      <c r="V16" s="259"/>
      <c r="W16" s="232"/>
      <c r="X16" s="232"/>
      <c r="Y16" s="284" t="str">
        <f t="shared" si="2"/>
        <v/>
      </c>
      <c r="Z16" s="285" t="str">
        <f t="shared" si="3"/>
        <v/>
      </c>
      <c r="AA16" s="286"/>
      <c r="AB16" s="92"/>
    </row>
    <row r="17" spans="1:28" ht="15.75">
      <c r="A17" s="82">
        <f>список!A15</f>
        <v>14</v>
      </c>
      <c r="B17" s="91" t="str">
        <f>IF(список!B15="","",список!B15)</f>
        <v/>
      </c>
      <c r="C17" s="91">
        <f>IF(список!C15="","",список!C15)</f>
        <v>0</v>
      </c>
      <c r="D17" s="83"/>
      <c r="E17" s="83"/>
      <c r="F17" s="230"/>
      <c r="G17" s="232"/>
      <c r="H17" s="259"/>
      <c r="I17" s="83"/>
      <c r="J17" s="230"/>
      <c r="K17" s="232"/>
      <c r="L17" s="232"/>
      <c r="M17" s="232"/>
      <c r="N17" s="232"/>
      <c r="O17" s="232"/>
      <c r="P17" s="225"/>
      <c r="Q17" s="284" t="str">
        <f t="shared" si="0"/>
        <v/>
      </c>
      <c r="R17" s="285" t="str">
        <f t="shared" si="1"/>
        <v/>
      </c>
      <c r="S17" s="230"/>
      <c r="T17" s="230"/>
      <c r="U17" s="232"/>
      <c r="V17" s="259"/>
      <c r="W17" s="232"/>
      <c r="X17" s="232"/>
      <c r="Y17" s="284" t="str">
        <f t="shared" si="2"/>
        <v/>
      </c>
      <c r="Z17" s="285" t="str">
        <f t="shared" si="3"/>
        <v/>
      </c>
      <c r="AA17" s="286"/>
      <c r="AB17" s="92"/>
    </row>
    <row r="18" spans="1:28" ht="15.75">
      <c r="A18" s="82">
        <f>список!A16</f>
        <v>15</v>
      </c>
      <c r="B18" s="91" t="str">
        <f>IF(список!B16="","",список!B16)</f>
        <v/>
      </c>
      <c r="C18" s="91">
        <f>IF(список!C16="","",список!C16)</f>
        <v>0</v>
      </c>
      <c r="D18" s="83"/>
      <c r="E18" s="83"/>
      <c r="F18" s="230"/>
      <c r="G18" s="232"/>
      <c r="H18" s="259"/>
      <c r="I18" s="83"/>
      <c r="J18" s="230"/>
      <c r="K18" s="232"/>
      <c r="L18" s="232"/>
      <c r="M18" s="232"/>
      <c r="N18" s="232"/>
      <c r="O18" s="232"/>
      <c r="P18" s="225"/>
      <c r="Q18" s="284" t="str">
        <f t="shared" si="0"/>
        <v/>
      </c>
      <c r="R18" s="285" t="str">
        <f t="shared" si="1"/>
        <v/>
      </c>
      <c r="S18" s="230"/>
      <c r="T18" s="230"/>
      <c r="U18" s="232"/>
      <c r="V18" s="259"/>
      <c r="W18" s="232"/>
      <c r="X18" s="232"/>
      <c r="Y18" s="284" t="str">
        <f t="shared" si="2"/>
        <v/>
      </c>
      <c r="Z18" s="285" t="str">
        <f t="shared" si="3"/>
        <v/>
      </c>
      <c r="AA18" s="286"/>
      <c r="AB18" s="92"/>
    </row>
    <row r="19" spans="1:28" ht="15.75">
      <c r="A19" s="82">
        <f>список!A17</f>
        <v>16</v>
      </c>
      <c r="B19" s="91" t="str">
        <f>IF(список!B17="","",список!B17)</f>
        <v/>
      </c>
      <c r="C19" s="91">
        <f>IF(список!C17="","",список!C17)</f>
        <v>0</v>
      </c>
      <c r="D19" s="83"/>
      <c r="E19" s="83"/>
      <c r="F19" s="230"/>
      <c r="G19" s="232"/>
      <c r="H19" s="259"/>
      <c r="I19" s="83"/>
      <c r="J19" s="230"/>
      <c r="K19" s="232"/>
      <c r="L19" s="232"/>
      <c r="M19" s="232"/>
      <c r="N19" s="232"/>
      <c r="O19" s="232"/>
      <c r="P19" s="225"/>
      <c r="Q19" s="284" t="str">
        <f t="shared" si="0"/>
        <v/>
      </c>
      <c r="R19" s="285" t="str">
        <f t="shared" si="1"/>
        <v/>
      </c>
      <c r="S19" s="230"/>
      <c r="T19" s="230"/>
      <c r="U19" s="232"/>
      <c r="V19" s="259"/>
      <c r="W19" s="232"/>
      <c r="X19" s="232"/>
      <c r="Y19" s="284" t="str">
        <f t="shared" si="2"/>
        <v/>
      </c>
      <c r="Z19" s="285" t="str">
        <f t="shared" si="3"/>
        <v/>
      </c>
      <c r="AA19" s="286"/>
      <c r="AB19" s="92"/>
    </row>
    <row r="20" spans="1:28" ht="15.75">
      <c r="A20" s="82">
        <f>список!A18</f>
        <v>17</v>
      </c>
      <c r="B20" s="91" t="str">
        <f>IF(список!B18="","",список!B18)</f>
        <v/>
      </c>
      <c r="C20" s="91">
        <f>IF(список!C18="","",список!C18)</f>
        <v>0</v>
      </c>
      <c r="D20" s="83"/>
      <c r="E20" s="83"/>
      <c r="F20" s="230"/>
      <c r="G20" s="232"/>
      <c r="H20" s="259"/>
      <c r="I20" s="83"/>
      <c r="J20" s="230"/>
      <c r="K20" s="232"/>
      <c r="L20" s="232"/>
      <c r="M20" s="232"/>
      <c r="N20" s="232"/>
      <c r="O20" s="232"/>
      <c r="P20" s="225"/>
      <c r="Q20" s="284" t="str">
        <f t="shared" si="0"/>
        <v/>
      </c>
      <c r="R20" s="285" t="str">
        <f t="shared" si="1"/>
        <v/>
      </c>
      <c r="S20" s="230"/>
      <c r="T20" s="230"/>
      <c r="U20" s="232"/>
      <c r="V20" s="259"/>
      <c r="W20" s="232"/>
      <c r="X20" s="232"/>
      <c r="Y20" s="284" t="str">
        <f t="shared" si="2"/>
        <v/>
      </c>
      <c r="Z20" s="285" t="str">
        <f t="shared" si="3"/>
        <v/>
      </c>
      <c r="AA20" s="286"/>
      <c r="AB20" s="92"/>
    </row>
    <row r="21" spans="1:28" ht="15.75">
      <c r="A21" s="82">
        <f>список!A19</f>
        <v>18</v>
      </c>
      <c r="B21" s="91" t="str">
        <f>IF(список!B19="","",список!B19)</f>
        <v/>
      </c>
      <c r="C21" s="91">
        <f>IF(список!C19="","",список!C19)</f>
        <v>0</v>
      </c>
      <c r="D21" s="83"/>
      <c r="E21" s="83"/>
      <c r="F21" s="230"/>
      <c r="G21" s="232"/>
      <c r="H21" s="259"/>
      <c r="I21" s="83"/>
      <c r="J21" s="230"/>
      <c r="K21" s="232"/>
      <c r="L21" s="232"/>
      <c r="M21" s="232"/>
      <c r="N21" s="232"/>
      <c r="O21" s="232"/>
      <c r="P21" s="225"/>
      <c r="Q21" s="284" t="str">
        <f t="shared" si="0"/>
        <v/>
      </c>
      <c r="R21" s="285" t="str">
        <f t="shared" si="1"/>
        <v/>
      </c>
      <c r="S21" s="230"/>
      <c r="T21" s="230"/>
      <c r="U21" s="232"/>
      <c r="V21" s="259"/>
      <c r="W21" s="232"/>
      <c r="X21" s="232"/>
      <c r="Y21" s="284" t="str">
        <f t="shared" si="2"/>
        <v/>
      </c>
      <c r="Z21" s="285" t="str">
        <f t="shared" si="3"/>
        <v/>
      </c>
      <c r="AA21" s="286"/>
      <c r="AB21" s="92"/>
    </row>
    <row r="22" spans="1:28" ht="15.75">
      <c r="A22" s="82">
        <f>список!A20</f>
        <v>19</v>
      </c>
      <c r="B22" s="91" t="str">
        <f>IF(список!B20="","",список!B20)</f>
        <v/>
      </c>
      <c r="C22" s="91">
        <f>IF(список!C20="","",список!C20)</f>
        <v>0</v>
      </c>
      <c r="D22" s="83"/>
      <c r="E22" s="83"/>
      <c r="F22" s="230"/>
      <c r="G22" s="232"/>
      <c r="H22" s="259"/>
      <c r="I22" s="83"/>
      <c r="J22" s="230"/>
      <c r="K22" s="232"/>
      <c r="L22" s="232"/>
      <c r="M22" s="232"/>
      <c r="N22" s="232"/>
      <c r="O22" s="232"/>
      <c r="P22" s="225"/>
      <c r="Q22" s="284" t="str">
        <f t="shared" si="0"/>
        <v/>
      </c>
      <c r="R22" s="285" t="str">
        <f t="shared" si="1"/>
        <v/>
      </c>
      <c r="S22" s="230"/>
      <c r="T22" s="230"/>
      <c r="U22" s="232"/>
      <c r="V22" s="259"/>
      <c r="W22" s="232"/>
      <c r="X22" s="232"/>
      <c r="Y22" s="284" t="str">
        <f t="shared" si="2"/>
        <v/>
      </c>
      <c r="Z22" s="285" t="str">
        <f t="shared" si="3"/>
        <v/>
      </c>
      <c r="AA22" s="286"/>
      <c r="AB22" s="92"/>
    </row>
    <row r="23" spans="1:28" ht="15.75">
      <c r="A23" s="82">
        <f>список!A21</f>
        <v>20</v>
      </c>
      <c r="B23" s="91" t="str">
        <f>IF(список!B21="","",список!B21)</f>
        <v/>
      </c>
      <c r="C23" s="91">
        <f>IF(список!C21="","",список!C21)</f>
        <v>0</v>
      </c>
      <c r="D23" s="83"/>
      <c r="E23" s="83"/>
      <c r="F23" s="230"/>
      <c r="G23" s="232"/>
      <c r="H23" s="259"/>
      <c r="I23" s="83"/>
      <c r="J23" s="230"/>
      <c r="K23" s="232"/>
      <c r="L23" s="232"/>
      <c r="M23" s="232"/>
      <c r="N23" s="232"/>
      <c r="O23" s="232"/>
      <c r="P23" s="225"/>
      <c r="Q23" s="284" t="str">
        <f t="shared" si="0"/>
        <v/>
      </c>
      <c r="R23" s="285" t="str">
        <f t="shared" si="1"/>
        <v/>
      </c>
      <c r="S23" s="230"/>
      <c r="T23" s="230"/>
      <c r="U23" s="232"/>
      <c r="V23" s="259"/>
      <c r="W23" s="232"/>
      <c r="X23" s="232"/>
      <c r="Y23" s="284" t="str">
        <f t="shared" si="2"/>
        <v/>
      </c>
      <c r="Z23" s="285" t="str">
        <f t="shared" si="3"/>
        <v/>
      </c>
      <c r="AA23" s="286"/>
      <c r="AB23" s="92"/>
    </row>
    <row r="24" spans="1:28" ht="15.75">
      <c r="A24" s="82">
        <f>список!A22</f>
        <v>21</v>
      </c>
      <c r="B24" s="91" t="str">
        <f>IF(список!B22="","",список!B22)</f>
        <v/>
      </c>
      <c r="C24" s="91">
        <f>IF(список!C22="","",список!C22)</f>
        <v>0</v>
      </c>
      <c r="D24" s="83"/>
      <c r="E24" s="83"/>
      <c r="F24" s="230"/>
      <c r="G24" s="232"/>
      <c r="H24" s="259"/>
      <c r="I24" s="83"/>
      <c r="J24" s="230"/>
      <c r="K24" s="232"/>
      <c r="L24" s="232"/>
      <c r="M24" s="232"/>
      <c r="N24" s="232"/>
      <c r="O24" s="232"/>
      <c r="P24" s="225"/>
      <c r="Q24" s="284" t="str">
        <f t="shared" si="0"/>
        <v/>
      </c>
      <c r="R24" s="285" t="str">
        <f t="shared" si="1"/>
        <v/>
      </c>
      <c r="S24" s="230"/>
      <c r="T24" s="230"/>
      <c r="U24" s="232"/>
      <c r="V24" s="259"/>
      <c r="W24" s="232"/>
      <c r="X24" s="232"/>
      <c r="Y24" s="284" t="str">
        <f t="shared" si="2"/>
        <v/>
      </c>
      <c r="Z24" s="285" t="str">
        <f t="shared" si="3"/>
        <v/>
      </c>
      <c r="AA24" s="286"/>
      <c r="AB24" s="92"/>
    </row>
    <row r="25" spans="1:28" ht="15.75">
      <c r="A25" s="82">
        <f>список!A23</f>
        <v>22</v>
      </c>
      <c r="B25" s="91" t="str">
        <f>IF(список!B23="","",список!B23)</f>
        <v/>
      </c>
      <c r="C25" s="91">
        <f>IF(список!C23="","",список!C23)</f>
        <v>0</v>
      </c>
      <c r="D25" s="83"/>
      <c r="E25" s="83"/>
      <c r="F25" s="230"/>
      <c r="G25" s="232"/>
      <c r="H25" s="259"/>
      <c r="I25" s="83"/>
      <c r="J25" s="230"/>
      <c r="K25" s="232"/>
      <c r="L25" s="232"/>
      <c r="M25" s="232"/>
      <c r="N25" s="232"/>
      <c r="O25" s="232"/>
      <c r="P25" s="225"/>
      <c r="Q25" s="284" t="str">
        <f t="shared" si="0"/>
        <v/>
      </c>
      <c r="R25" s="285" t="str">
        <f t="shared" si="1"/>
        <v/>
      </c>
      <c r="S25" s="230"/>
      <c r="T25" s="230"/>
      <c r="U25" s="232"/>
      <c r="V25" s="259"/>
      <c r="W25" s="232"/>
      <c r="X25" s="232"/>
      <c r="Y25" s="284" t="str">
        <f t="shared" si="2"/>
        <v/>
      </c>
      <c r="Z25" s="285" t="str">
        <f t="shared" si="3"/>
        <v/>
      </c>
      <c r="AA25" s="286"/>
      <c r="AB25" s="92"/>
    </row>
    <row r="26" spans="1:28" ht="15.75">
      <c r="A26" s="82">
        <f>список!A24</f>
        <v>23</v>
      </c>
      <c r="B26" s="91" t="str">
        <f>IF(список!B24="","",список!B24)</f>
        <v/>
      </c>
      <c r="C26" s="91">
        <f>IF(список!C24="","",список!C24)</f>
        <v>0</v>
      </c>
      <c r="D26" s="83"/>
      <c r="E26" s="83"/>
      <c r="F26" s="230"/>
      <c r="G26" s="232"/>
      <c r="H26" s="259"/>
      <c r="I26" s="83"/>
      <c r="J26" s="230"/>
      <c r="K26" s="232"/>
      <c r="L26" s="232"/>
      <c r="M26" s="232"/>
      <c r="N26" s="232"/>
      <c r="O26" s="232"/>
      <c r="P26" s="225"/>
      <c r="Q26" s="284" t="str">
        <f t="shared" si="0"/>
        <v/>
      </c>
      <c r="R26" s="285" t="str">
        <f t="shared" si="1"/>
        <v/>
      </c>
      <c r="S26" s="230"/>
      <c r="T26" s="230"/>
      <c r="U26" s="232"/>
      <c r="V26" s="259"/>
      <c r="W26" s="232"/>
      <c r="X26" s="232"/>
      <c r="Y26" s="284" t="str">
        <f t="shared" si="2"/>
        <v/>
      </c>
      <c r="Z26" s="285" t="str">
        <f t="shared" si="3"/>
        <v/>
      </c>
      <c r="AA26" s="286"/>
      <c r="AB26" s="92"/>
    </row>
    <row r="27" spans="1:28" ht="15.75">
      <c r="A27" s="82">
        <f>список!A25</f>
        <v>24</v>
      </c>
      <c r="B27" s="91" t="str">
        <f>IF(список!B25="","",список!B25)</f>
        <v/>
      </c>
      <c r="C27" s="91">
        <f>IF(список!C25="","",список!C25)</f>
        <v>0</v>
      </c>
      <c r="D27" s="83"/>
      <c r="E27" s="83"/>
      <c r="F27" s="230"/>
      <c r="G27" s="232"/>
      <c r="H27" s="259"/>
      <c r="I27" s="83"/>
      <c r="J27" s="230"/>
      <c r="K27" s="232"/>
      <c r="L27" s="232"/>
      <c r="M27" s="232"/>
      <c r="N27" s="232"/>
      <c r="O27" s="232"/>
      <c r="P27" s="225"/>
      <c r="Q27" s="284" t="str">
        <f t="shared" si="0"/>
        <v/>
      </c>
      <c r="R27" s="285" t="str">
        <f t="shared" si="1"/>
        <v/>
      </c>
      <c r="S27" s="230"/>
      <c r="T27" s="230"/>
      <c r="U27" s="232"/>
      <c r="V27" s="259"/>
      <c r="W27" s="232"/>
      <c r="X27" s="232"/>
      <c r="Y27" s="284" t="str">
        <f t="shared" si="2"/>
        <v/>
      </c>
      <c r="Z27" s="285" t="str">
        <f t="shared" si="3"/>
        <v/>
      </c>
      <c r="AA27" s="286"/>
      <c r="AB27" s="92"/>
    </row>
    <row r="28" spans="1:28" ht="15.75">
      <c r="A28" s="82">
        <f>список!A26</f>
        <v>25</v>
      </c>
      <c r="B28" s="91" t="str">
        <f>IF(список!B26="","",список!B26)</f>
        <v/>
      </c>
      <c r="C28" s="91">
        <f>IF(список!C26="","",список!C26)</f>
        <v>0</v>
      </c>
      <c r="D28" s="83"/>
      <c r="E28" s="83"/>
      <c r="F28" s="230"/>
      <c r="G28" s="232"/>
      <c r="H28" s="259"/>
      <c r="I28" s="83"/>
      <c r="J28" s="230"/>
      <c r="K28" s="232"/>
      <c r="L28" s="232"/>
      <c r="M28" s="232"/>
      <c r="N28" s="232"/>
      <c r="O28" s="232"/>
      <c r="P28" s="225"/>
      <c r="Q28" s="284" t="str">
        <f t="shared" si="0"/>
        <v/>
      </c>
      <c r="R28" s="285" t="str">
        <f t="shared" si="1"/>
        <v/>
      </c>
      <c r="S28" s="230"/>
      <c r="T28" s="230"/>
      <c r="U28" s="232"/>
      <c r="V28" s="259"/>
      <c r="W28" s="232"/>
      <c r="X28" s="232"/>
      <c r="Y28" s="284" t="str">
        <f t="shared" si="2"/>
        <v/>
      </c>
      <c r="Z28" s="285" t="str">
        <f t="shared" si="3"/>
        <v/>
      </c>
      <c r="AA28" s="286"/>
      <c r="AB28" s="92"/>
    </row>
    <row r="29" spans="1:28" ht="15.75">
      <c r="A29" s="82">
        <f>список!A27</f>
        <v>26</v>
      </c>
      <c r="B29" s="91" t="str">
        <f>IF(список!B27="","",список!B27)</f>
        <v/>
      </c>
      <c r="C29" s="91">
        <f>IF(список!C27="","",список!C27)</f>
        <v>0</v>
      </c>
      <c r="D29" s="83"/>
      <c r="E29" s="83"/>
      <c r="F29" s="230"/>
      <c r="G29" s="232"/>
      <c r="H29" s="259"/>
      <c r="I29" s="83"/>
      <c r="J29" s="230"/>
      <c r="K29" s="232"/>
      <c r="L29" s="232"/>
      <c r="M29" s="232"/>
      <c r="N29" s="232"/>
      <c r="O29" s="232"/>
      <c r="P29" s="225"/>
      <c r="Q29" s="284" t="str">
        <f t="shared" si="0"/>
        <v/>
      </c>
      <c r="R29" s="285" t="str">
        <f t="shared" si="1"/>
        <v/>
      </c>
      <c r="S29" s="230"/>
      <c r="T29" s="230"/>
      <c r="U29" s="232"/>
      <c r="V29" s="259"/>
      <c r="W29" s="232"/>
      <c r="X29" s="232"/>
      <c r="Y29" s="284" t="str">
        <f t="shared" si="2"/>
        <v/>
      </c>
      <c r="Z29" s="285" t="str">
        <f t="shared" si="3"/>
        <v/>
      </c>
      <c r="AA29" s="286"/>
      <c r="AB29" s="92"/>
    </row>
    <row r="30" spans="1:28" ht="15.75">
      <c r="A30" s="82">
        <f>список!A28</f>
        <v>27</v>
      </c>
      <c r="B30" s="91" t="str">
        <f>IF(список!B28="","",список!B28)</f>
        <v/>
      </c>
      <c r="C30" s="91">
        <f>IF(список!C28="","",список!C28)</f>
        <v>0</v>
      </c>
      <c r="D30" s="83"/>
      <c r="E30" s="83"/>
      <c r="F30" s="230"/>
      <c r="G30" s="232"/>
      <c r="H30" s="259"/>
      <c r="I30" s="83"/>
      <c r="J30" s="83"/>
      <c r="K30" s="83"/>
      <c r="L30" s="83"/>
      <c r="M30" s="83"/>
      <c r="N30" s="83"/>
      <c r="O30" s="83"/>
      <c r="P30" s="225"/>
      <c r="Q30" s="284" t="str">
        <f t="shared" si="0"/>
        <v/>
      </c>
      <c r="R30" s="285" t="str">
        <f t="shared" si="1"/>
        <v/>
      </c>
      <c r="S30" s="230"/>
      <c r="T30" s="230"/>
      <c r="U30" s="232"/>
      <c r="V30" s="259"/>
      <c r="W30" s="232"/>
      <c r="X30" s="232"/>
      <c r="Y30" s="284" t="str">
        <f t="shared" si="2"/>
        <v/>
      </c>
      <c r="Z30" s="285" t="str">
        <f t="shared" si="3"/>
        <v/>
      </c>
      <c r="AA30" s="286"/>
      <c r="AB30" s="92"/>
    </row>
    <row r="31" spans="1:28" ht="15.75">
      <c r="A31" s="82">
        <f>список!A29</f>
        <v>28</v>
      </c>
      <c r="B31" s="91" t="str">
        <f>IF(список!B29="","",список!B29)</f>
        <v/>
      </c>
      <c r="C31" s="91">
        <f>IF(список!C29="","",список!C29)</f>
        <v>0</v>
      </c>
      <c r="D31" s="83"/>
      <c r="E31" s="83"/>
      <c r="F31" s="232"/>
      <c r="G31" s="232"/>
      <c r="H31" s="259"/>
      <c r="I31" s="83"/>
      <c r="J31" s="83"/>
      <c r="K31" s="83"/>
      <c r="L31" s="83"/>
      <c r="M31" s="83"/>
      <c r="N31" s="83"/>
      <c r="O31" s="83"/>
      <c r="P31" s="225"/>
      <c r="Q31" s="284" t="str">
        <f t="shared" si="0"/>
        <v/>
      </c>
      <c r="R31" s="285" t="str">
        <f t="shared" si="1"/>
        <v/>
      </c>
      <c r="S31" s="230"/>
      <c r="T31" s="232"/>
      <c r="U31" s="232"/>
      <c r="V31" s="259"/>
      <c r="W31" s="232"/>
      <c r="X31" s="232"/>
      <c r="Y31" s="284" t="str">
        <f t="shared" si="2"/>
        <v/>
      </c>
      <c r="Z31" s="285" t="str">
        <f t="shared" si="3"/>
        <v/>
      </c>
      <c r="AA31" s="286"/>
      <c r="AB31" s="92"/>
    </row>
    <row r="32" spans="1:28" ht="15.75">
      <c r="A32" s="82">
        <f>список!A30</f>
        <v>29</v>
      </c>
      <c r="B32" s="91" t="str">
        <f>IF(список!B30="","",список!B30)</f>
        <v/>
      </c>
      <c r="C32" s="91">
        <f>IF(список!C30="","",список!C30)</f>
        <v>0</v>
      </c>
      <c r="D32" s="83"/>
      <c r="E32" s="83"/>
      <c r="F32" s="232"/>
      <c r="G32" s="232"/>
      <c r="H32" s="259"/>
      <c r="I32" s="83"/>
      <c r="J32" s="83"/>
      <c r="K32" s="83"/>
      <c r="L32" s="83"/>
      <c r="M32" s="83"/>
      <c r="N32" s="83"/>
      <c r="O32" s="83"/>
      <c r="P32" s="225"/>
      <c r="Q32" s="284" t="str">
        <f t="shared" si="0"/>
        <v/>
      </c>
      <c r="R32" s="285" t="str">
        <f t="shared" si="1"/>
        <v/>
      </c>
      <c r="S32" s="230"/>
      <c r="T32" s="232"/>
      <c r="U32" s="232"/>
      <c r="V32" s="259"/>
      <c r="W32" s="232"/>
      <c r="X32" s="232"/>
      <c r="Y32" s="284" t="str">
        <f t="shared" si="2"/>
        <v/>
      </c>
      <c r="Z32" s="285" t="str">
        <f t="shared" si="3"/>
        <v/>
      </c>
      <c r="AA32" s="286"/>
      <c r="AB32" s="92"/>
    </row>
    <row r="33" spans="1:28" ht="15.75">
      <c r="A33" s="82">
        <f>список!A31</f>
        <v>30</v>
      </c>
      <c r="B33" s="91" t="str">
        <f>IF(список!B31="","",список!B31)</f>
        <v/>
      </c>
      <c r="C33" s="91">
        <f>IF(список!C31="","",список!C31)</f>
        <v>0</v>
      </c>
      <c r="D33" s="83"/>
      <c r="E33" s="83"/>
      <c r="F33" s="232"/>
      <c r="G33" s="232"/>
      <c r="H33" s="259"/>
      <c r="I33" s="83"/>
      <c r="J33" s="83"/>
      <c r="K33" s="83"/>
      <c r="L33" s="83"/>
      <c r="M33" s="83"/>
      <c r="N33" s="83"/>
      <c r="O33" s="83"/>
      <c r="P33" s="225"/>
      <c r="Q33" s="284" t="str">
        <f t="shared" si="0"/>
        <v/>
      </c>
      <c r="R33" s="285" t="str">
        <f t="shared" si="1"/>
        <v/>
      </c>
      <c r="S33" s="230"/>
      <c r="T33" s="232"/>
      <c r="U33" s="232"/>
      <c r="V33" s="259"/>
      <c r="W33" s="232"/>
      <c r="X33" s="232"/>
      <c r="Y33" s="284" t="str">
        <f t="shared" si="2"/>
        <v/>
      </c>
      <c r="Z33" s="285" t="str">
        <f t="shared" si="3"/>
        <v/>
      </c>
      <c r="AA33" s="286"/>
      <c r="AB33" s="92"/>
    </row>
    <row r="34" spans="1:28" ht="15.75">
      <c r="A34" s="82">
        <f>список!A32</f>
        <v>31</v>
      </c>
      <c r="B34" s="91" t="str">
        <f>IF(список!B32="","",список!B32)</f>
        <v/>
      </c>
      <c r="C34" s="91">
        <f>IF(список!C32="","",список!C32)</f>
        <v>0</v>
      </c>
      <c r="D34" s="83"/>
      <c r="E34" s="83"/>
      <c r="F34" s="232"/>
      <c r="G34" s="232"/>
      <c r="H34" s="259"/>
      <c r="I34" s="83"/>
      <c r="J34" s="83"/>
      <c r="K34" s="83"/>
      <c r="L34" s="83"/>
      <c r="M34" s="83"/>
      <c r="N34" s="83"/>
      <c r="O34" s="83"/>
      <c r="P34" s="225"/>
      <c r="Q34" s="284" t="str">
        <f t="shared" si="0"/>
        <v/>
      </c>
      <c r="R34" s="285" t="str">
        <f t="shared" si="1"/>
        <v/>
      </c>
      <c r="S34" s="230"/>
      <c r="T34" s="232"/>
      <c r="U34" s="232"/>
      <c r="V34" s="259"/>
      <c r="W34" s="232"/>
      <c r="X34" s="232"/>
      <c r="Y34" s="284" t="str">
        <f t="shared" si="2"/>
        <v/>
      </c>
      <c r="Z34" s="285" t="str">
        <f t="shared" si="3"/>
        <v/>
      </c>
      <c r="AA34" s="286"/>
      <c r="AB34" s="92"/>
    </row>
    <row r="35" spans="1:28" ht="15.75">
      <c r="A35" s="82">
        <f>список!A33</f>
        <v>32</v>
      </c>
      <c r="B35" s="91" t="str">
        <f>IF(список!B33="","",список!B33)</f>
        <v/>
      </c>
      <c r="C35" s="91">
        <f>IF(список!C33="","",список!C33)</f>
        <v>0</v>
      </c>
      <c r="D35" s="83"/>
      <c r="E35" s="83"/>
      <c r="F35" s="232"/>
      <c r="G35" s="232"/>
      <c r="H35" s="259"/>
      <c r="I35" s="83"/>
      <c r="J35" s="83"/>
      <c r="K35" s="83"/>
      <c r="L35" s="83"/>
      <c r="M35" s="83"/>
      <c r="N35" s="83"/>
      <c r="O35" s="83"/>
      <c r="P35" s="225"/>
      <c r="Q35" s="284" t="str">
        <f t="shared" si="0"/>
        <v/>
      </c>
      <c r="R35" s="285" t="str">
        <f t="shared" si="1"/>
        <v/>
      </c>
      <c r="S35" s="232"/>
      <c r="T35" s="232"/>
      <c r="U35" s="232"/>
      <c r="V35" s="259"/>
      <c r="W35" s="232"/>
      <c r="X35" s="259"/>
      <c r="Y35" s="284" t="str">
        <f t="shared" si="2"/>
        <v/>
      </c>
      <c r="Z35" s="285" t="str">
        <f t="shared" si="3"/>
        <v/>
      </c>
      <c r="AA35" s="286"/>
      <c r="AB35" s="92"/>
    </row>
    <row r="36" spans="1:28"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225"/>
      <c r="Q36" s="284" t="str">
        <f t="shared" si="0"/>
        <v/>
      </c>
      <c r="R36" s="285" t="str">
        <f t="shared" si="1"/>
        <v/>
      </c>
      <c r="S36" s="250"/>
      <c r="T36" s="83"/>
      <c r="U36" s="83"/>
      <c r="V36" s="83"/>
      <c r="W36" s="83"/>
      <c r="X36" s="225"/>
      <c r="Y36" s="284" t="str">
        <f t="shared" si="2"/>
        <v/>
      </c>
      <c r="Z36" s="285" t="str">
        <f t="shared" si="3"/>
        <v/>
      </c>
      <c r="AA36" s="286"/>
      <c r="AB36" s="92"/>
    </row>
    <row r="37" spans="1:28"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249"/>
      <c r="Q37" s="284" t="str">
        <f t="shared" si="0"/>
        <v/>
      </c>
      <c r="R37" s="285" t="str">
        <f t="shared" si="1"/>
        <v/>
      </c>
      <c r="S37" s="251"/>
      <c r="T37" s="84"/>
      <c r="U37" s="84"/>
      <c r="V37" s="84"/>
      <c r="W37" s="84"/>
      <c r="X37" s="249"/>
      <c r="Y37" s="284" t="str">
        <f t="shared" si="2"/>
        <v/>
      </c>
      <c r="Z37" s="285" t="str">
        <f t="shared" si="3"/>
        <v/>
      </c>
      <c r="AA37" s="286"/>
      <c r="AB37" s="92"/>
    </row>
    <row r="38" spans="1:28"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249"/>
      <c r="Q38" s="310" t="str">
        <f t="shared" si="0"/>
        <v/>
      </c>
      <c r="R38" s="309" t="str">
        <f t="shared" si="1"/>
        <v/>
      </c>
      <c r="S38" s="330"/>
      <c r="T38" s="331"/>
      <c r="U38" s="331"/>
      <c r="V38" s="331"/>
      <c r="W38" s="331"/>
      <c r="X38" s="332"/>
      <c r="Y38" s="310" t="str">
        <f t="shared" si="2"/>
        <v/>
      </c>
      <c r="Z38" s="309" t="str">
        <f t="shared" si="3"/>
        <v/>
      </c>
      <c r="AA38" s="114"/>
    </row>
    <row r="39" spans="1:28">
      <c r="P39" s="86"/>
      <c r="Q39" s="334" t="str">
        <f>IF(D39="","",IF(E39="","",IF(F39="","",IF(#REF!="","",IF(G39="","",IF(H39="","",IF(I39="","",IF(J39="","",IF(K39="","",IF(L39="","",IF(M39="","",IF(N39="","",IF(O39="","",SUM(D39:O39)/13)))))))))))))</f>
        <v/>
      </c>
      <c r="R39" s="312" t="str">
        <f t="shared" si="1"/>
        <v/>
      </c>
      <c r="S39" s="84"/>
      <c r="T39" s="84"/>
      <c r="U39" s="84"/>
      <c r="V39" s="84"/>
      <c r="W39" s="84"/>
      <c r="X39" s="84"/>
      <c r="Y39" s="311" t="str">
        <f t="shared" si="2"/>
        <v/>
      </c>
      <c r="Z39" s="312" t="str">
        <f t="shared" si="3"/>
        <v/>
      </c>
      <c r="AA39" s="114"/>
    </row>
    <row r="40" spans="1:28">
      <c r="Q40" s="85"/>
      <c r="R40" s="85"/>
      <c r="S40" s="85"/>
      <c r="T40" s="85"/>
      <c r="U40" s="85"/>
      <c r="V40" s="85"/>
      <c r="W40" s="85"/>
      <c r="X40" s="85"/>
      <c r="Y40" s="85"/>
      <c r="Z40" s="85"/>
    </row>
  </sheetData>
  <sheetProtection password="CC6F" sheet="1" objects="1" scenarios="1" selectLockedCells="1"/>
  <mergeCells count="10">
    <mergeCell ref="A1:Z1"/>
    <mergeCell ref="D2:R2"/>
    <mergeCell ref="S2:Z2"/>
    <mergeCell ref="AA2:AB2"/>
    <mergeCell ref="Q3:R3"/>
    <mergeCell ref="Y3:Z3"/>
    <mergeCell ref="AA3:AB3"/>
    <mergeCell ref="A2:A3"/>
    <mergeCell ref="B2:B3"/>
    <mergeCell ref="C2:C3"/>
  </mergeCells>
  <conditionalFormatting sqref="AB4:AB37">
    <cfRule type="containsText" dxfId="237" priority="7" operator="containsText" text="низкий">
      <formula>NOT(ISERROR(SEARCH("низкий",AB4)))</formula>
    </cfRule>
    <cfRule type="containsText" dxfId="236" priority="8" operator="containsText" text="норма">
      <formula>NOT(ISERROR(SEARCH("норма",AB4)))</formula>
    </cfRule>
    <cfRule type="containsText" dxfId="235" priority="9" operator="containsText" text="высокий">
      <formula>NOT(ISERROR(SEARCH("высокий",AB4)))</formula>
    </cfRule>
  </conditionalFormatting>
  <conditionalFormatting sqref="AB4:AB37">
    <cfRule type="containsText" dxfId="234" priority="4" operator="containsText" text="высокий">
      <formula>NOT(ISERROR(SEARCH("высокий",AB4)))</formula>
    </cfRule>
    <cfRule type="containsText" dxfId="233" priority="5" operator="containsText" text="норма">
      <formula>NOT(ISERROR(SEARCH("норма",AB4)))</formula>
    </cfRule>
    <cfRule type="containsText" dxfId="232" priority="6" operator="containsText" text="низкий">
      <formula>NOT(ISERROR(SEARCH("низкий",AB4)))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AD71"/>
  <sheetViews>
    <sheetView topLeftCell="C4" zoomScale="70" zoomScaleNormal="70" workbookViewId="0">
      <selection activeCell="D4" sqref="D4:U37"/>
    </sheetView>
  </sheetViews>
  <sheetFormatPr defaultColWidth="9.140625" defaultRowHeight="15"/>
  <cols>
    <col min="1" max="1" width="9.140625" style="82"/>
    <col min="2" max="2" width="22.5703125" style="82" customWidth="1"/>
    <col min="3" max="11" width="9.140625" style="82"/>
    <col min="12" max="12" width="12.7109375" style="82" customWidth="1"/>
    <col min="13" max="16384" width="9.140625" style="82"/>
  </cols>
  <sheetData>
    <row r="1" spans="1:30">
      <c r="A1" s="363" t="s">
        <v>135</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row>
    <row r="2" spans="1:30" ht="39" customHeight="1">
      <c r="A2" s="439" t="str">
        <f>список!A1</f>
        <v>№</v>
      </c>
      <c r="B2" s="377" t="str">
        <f>список!B1</f>
        <v>Фамилия, имя воспитанника</v>
      </c>
      <c r="C2" s="380" t="str">
        <f>список!C1</f>
        <v xml:space="preserve">дата </v>
      </c>
      <c r="D2" s="361" t="s">
        <v>136</v>
      </c>
      <c r="E2" s="361"/>
      <c r="F2" s="361"/>
      <c r="G2" s="361"/>
      <c r="H2" s="361"/>
      <c r="I2" s="361"/>
      <c r="J2" s="361"/>
      <c r="K2" s="361"/>
      <c r="L2" s="361"/>
      <c r="M2" s="361"/>
      <c r="N2" s="361"/>
      <c r="O2" s="361"/>
      <c r="P2" s="361"/>
      <c r="Q2" s="361"/>
      <c r="R2" s="361"/>
      <c r="S2" s="361"/>
      <c r="T2" s="361"/>
      <c r="U2" s="361"/>
      <c r="V2" s="361"/>
      <c r="W2" s="361"/>
      <c r="X2" s="426" t="s">
        <v>137</v>
      </c>
      <c r="Y2" s="375"/>
      <c r="Z2" s="375"/>
      <c r="AA2" s="375"/>
      <c r="AB2" s="376"/>
      <c r="AC2" s="360"/>
      <c r="AD2" s="360"/>
    </row>
    <row r="3" spans="1:30" ht="280.5" customHeight="1" thickBot="1">
      <c r="A3" s="440"/>
      <c r="B3" s="378"/>
      <c r="C3" s="381"/>
      <c r="D3" s="130" t="s">
        <v>249</v>
      </c>
      <c r="E3" s="134" t="s">
        <v>340</v>
      </c>
      <c r="F3" s="134" t="s">
        <v>341</v>
      </c>
      <c r="G3" s="134" t="s">
        <v>321</v>
      </c>
      <c r="H3" s="134" t="s">
        <v>253</v>
      </c>
      <c r="I3" s="134" t="s">
        <v>254</v>
      </c>
      <c r="J3" s="247" t="s">
        <v>322</v>
      </c>
      <c r="K3" s="247" t="s">
        <v>323</v>
      </c>
      <c r="L3" s="247" t="s">
        <v>256</v>
      </c>
      <c r="M3" s="134" t="s">
        <v>255</v>
      </c>
      <c r="N3" s="134" t="s">
        <v>324</v>
      </c>
      <c r="O3" s="134" t="s">
        <v>325</v>
      </c>
      <c r="P3" s="134" t="s">
        <v>258</v>
      </c>
      <c r="Q3" s="134" t="s">
        <v>326</v>
      </c>
      <c r="R3" s="134" t="s">
        <v>260</v>
      </c>
      <c r="S3" s="134" t="s">
        <v>261</v>
      </c>
      <c r="T3" s="134" t="s">
        <v>262</v>
      </c>
      <c r="U3" s="134" t="s">
        <v>263</v>
      </c>
      <c r="V3" s="370" t="s">
        <v>0</v>
      </c>
      <c r="W3" s="370"/>
      <c r="X3" s="130" t="s">
        <v>264</v>
      </c>
      <c r="Y3" s="134" t="s">
        <v>265</v>
      </c>
      <c r="Z3" s="134" t="s">
        <v>339</v>
      </c>
      <c r="AA3" s="370" t="s">
        <v>0</v>
      </c>
      <c r="AB3" s="370"/>
      <c r="AC3" s="441"/>
      <c r="AD3" s="441"/>
    </row>
    <row r="4" spans="1:30" ht="15.75">
      <c r="A4" s="82">
        <f>список!A2</f>
        <v>1</v>
      </c>
      <c r="B4" s="91" t="str">
        <f>IF(список!B2="","",список!B2)</f>
        <v/>
      </c>
      <c r="C4" s="91" t="str">
        <f>IF(список!C2="","",список!C2)</f>
        <v/>
      </c>
      <c r="D4" s="83"/>
      <c r="E4" s="228"/>
      <c r="F4" s="233"/>
      <c r="G4" s="265"/>
      <c r="H4" s="228"/>
      <c r="I4" s="233"/>
      <c r="J4" s="265"/>
      <c r="K4" s="83"/>
      <c r="L4" s="83"/>
      <c r="M4" s="83"/>
      <c r="N4" s="228"/>
      <c r="O4" s="233"/>
      <c r="P4" s="265"/>
      <c r="Q4" s="83"/>
      <c r="R4" s="228"/>
      <c r="S4" s="233"/>
      <c r="T4" s="265"/>
      <c r="U4" s="233"/>
      <c r="V4" s="282" t="str">
        <f>IF(D4="","",IF(E4="","",IF(F4="","",IF(G4="","",IF(H4="","",IF(I4="","",IF(J4="","",IF(K4="","",IF(L4="","",IF(M4="","",IF(N4="","",IF(O4="","",IF(P4="","",IF(Q4="","",IF(R4="","",IF(S4="","",IF(T4="","",IF(U4="","",SUM(D4:U4)/18))))))))))))))))))</f>
        <v/>
      </c>
      <c r="W4" s="283" t="str">
        <f>IF(V4="","",IF(V4&gt;1.5,"сформирован",IF(V4&lt;0.5,"не сформирован", "в стадии формирования")))</f>
        <v/>
      </c>
      <c r="X4" s="228"/>
      <c r="Y4" s="233"/>
      <c r="Z4" s="265"/>
      <c r="AA4" s="282" t="str">
        <f>IF(X4="","",IF(Y4="","",IF(Z4="","",SUM(X4:Z4)/3)))</f>
        <v/>
      </c>
      <c r="AB4" s="283" t="str">
        <f>IF(AA4="","",IF(AA4&gt;1.5,"сформирован",IF(AA4&lt;0.5,"не сформирован","в стадии формирования")))</f>
        <v/>
      </c>
      <c r="AC4" s="286"/>
      <c r="AD4" s="92"/>
    </row>
    <row r="5" spans="1:30" ht="15.75">
      <c r="A5" s="82">
        <f>список!A3</f>
        <v>2</v>
      </c>
      <c r="B5" s="91" t="str">
        <f>IF(список!B3="","",список!B3)</f>
        <v/>
      </c>
      <c r="C5" s="91">
        <f>IF(список!C3="","",список!C3)</f>
        <v>0</v>
      </c>
      <c r="D5" s="83"/>
      <c r="E5" s="230"/>
      <c r="F5" s="232"/>
      <c r="G5" s="259"/>
      <c r="H5" s="230"/>
      <c r="I5" s="232"/>
      <c r="J5" s="259"/>
      <c r="K5" s="83"/>
      <c r="L5" s="83"/>
      <c r="M5" s="83"/>
      <c r="N5" s="230"/>
      <c r="O5" s="232"/>
      <c r="P5" s="259"/>
      <c r="Q5" s="83"/>
      <c r="R5" s="230"/>
      <c r="S5" s="232"/>
      <c r="T5" s="259"/>
      <c r="U5" s="232"/>
      <c r="V5" s="284" t="str">
        <f t="shared" ref="V5:V38" si="0">IF(D5="","",IF(E5="","",IF(F5="","",IF(G5="","",IF(H5="","",IF(I5="","",IF(J5="","",IF(K5="","",IF(L5="","",IF(M5="","",IF(N5="","",IF(O5="","",IF(P5="","",IF(Q5="","",IF(R5="","",IF(S5="","",IF(T5="","",IF(U5="","",SUM(D5:U5)/18))))))))))))))))))</f>
        <v/>
      </c>
      <c r="W5" s="285" t="str">
        <f t="shared" ref="W5:W38" si="1">IF(V5="","",IF(V5&gt;1.5,"сформирован",IF(V5&lt;0.5,"не сформирован", "в стадии формирования")))</f>
        <v/>
      </c>
      <c r="X5" s="230"/>
      <c r="Y5" s="232"/>
      <c r="Z5" s="259"/>
      <c r="AA5" s="284" t="str">
        <f t="shared" ref="AA5:AA38" si="2">IF(X5="","",IF(Y5="","",IF(Z5="","",SUM(X5:Z5)/3)))</f>
        <v/>
      </c>
      <c r="AB5" s="285" t="str">
        <f t="shared" ref="AB5:AB38" si="3">IF(AA5="","",IF(AA5&gt;1.5,"сформирован",IF(AA5&lt;0.5,"не сформирован","в стадии формирования")))</f>
        <v/>
      </c>
      <c r="AC5" s="286"/>
      <c r="AD5" s="92"/>
    </row>
    <row r="6" spans="1:30" ht="15.75">
      <c r="A6" s="82">
        <f>список!A4</f>
        <v>3</v>
      </c>
      <c r="B6" s="91" t="str">
        <f>IF(список!B4="","",список!B4)</f>
        <v/>
      </c>
      <c r="C6" s="91">
        <f>IF(список!C4="","",список!C4)</f>
        <v>0</v>
      </c>
      <c r="D6" s="83"/>
      <c r="E6" s="230"/>
      <c r="F6" s="232"/>
      <c r="G6" s="259"/>
      <c r="H6" s="230"/>
      <c r="I6" s="232"/>
      <c r="J6" s="259"/>
      <c r="K6" s="83"/>
      <c r="L6" s="83"/>
      <c r="M6" s="83"/>
      <c r="N6" s="230"/>
      <c r="O6" s="232"/>
      <c r="P6" s="259"/>
      <c r="Q6" s="83"/>
      <c r="R6" s="230"/>
      <c r="S6" s="232"/>
      <c r="T6" s="259"/>
      <c r="U6" s="232"/>
      <c r="V6" s="284" t="str">
        <f t="shared" si="0"/>
        <v/>
      </c>
      <c r="W6" s="285" t="str">
        <f t="shared" si="1"/>
        <v/>
      </c>
      <c r="X6" s="230"/>
      <c r="Y6" s="232"/>
      <c r="Z6" s="259"/>
      <c r="AA6" s="284" t="str">
        <f t="shared" si="2"/>
        <v/>
      </c>
      <c r="AB6" s="285" t="str">
        <f t="shared" si="3"/>
        <v/>
      </c>
      <c r="AC6" s="286"/>
      <c r="AD6" s="92"/>
    </row>
    <row r="7" spans="1:30" ht="15.75">
      <c r="A7" s="82">
        <f>список!A5</f>
        <v>4</v>
      </c>
      <c r="B7" s="91" t="str">
        <f>IF(список!B5="","",список!B5)</f>
        <v/>
      </c>
      <c r="C7" s="91">
        <f>IF(список!C5="","",список!C5)</f>
        <v>0</v>
      </c>
      <c r="D7" s="83"/>
      <c r="E7" s="230"/>
      <c r="F7" s="232"/>
      <c r="G7" s="259"/>
      <c r="H7" s="230"/>
      <c r="I7" s="232"/>
      <c r="J7" s="259"/>
      <c r="K7" s="83"/>
      <c r="L7" s="83"/>
      <c r="M7" s="83"/>
      <c r="N7" s="230"/>
      <c r="O7" s="232"/>
      <c r="P7" s="259"/>
      <c r="Q7" s="83"/>
      <c r="R7" s="230"/>
      <c r="S7" s="232"/>
      <c r="T7" s="259"/>
      <c r="U7" s="232"/>
      <c r="V7" s="284" t="str">
        <f t="shared" si="0"/>
        <v/>
      </c>
      <c r="W7" s="285" t="str">
        <f t="shared" si="1"/>
        <v/>
      </c>
      <c r="X7" s="230"/>
      <c r="Y7" s="232"/>
      <c r="Z7" s="259"/>
      <c r="AA7" s="284" t="str">
        <f t="shared" si="2"/>
        <v/>
      </c>
      <c r="AB7" s="285" t="str">
        <f t="shared" si="3"/>
        <v/>
      </c>
      <c r="AC7" s="286"/>
      <c r="AD7" s="92"/>
    </row>
    <row r="8" spans="1:30" ht="15.75">
      <c r="A8" s="82">
        <f>список!A6</f>
        <v>5</v>
      </c>
      <c r="B8" s="91" t="str">
        <f>IF(список!B6="","",список!B6)</f>
        <v/>
      </c>
      <c r="C8" s="91">
        <f>IF(список!C6="","",список!C6)</f>
        <v>0</v>
      </c>
      <c r="D8" s="83"/>
      <c r="E8" s="230"/>
      <c r="F8" s="232"/>
      <c r="G8" s="259"/>
      <c r="H8" s="230"/>
      <c r="I8" s="232"/>
      <c r="J8" s="259"/>
      <c r="K8" s="83"/>
      <c r="L8" s="83"/>
      <c r="M8" s="83"/>
      <c r="N8" s="230"/>
      <c r="O8" s="232"/>
      <c r="P8" s="259"/>
      <c r="Q8" s="83"/>
      <c r="R8" s="230"/>
      <c r="S8" s="232"/>
      <c r="T8" s="259"/>
      <c r="U8" s="232"/>
      <c r="V8" s="284" t="str">
        <f t="shared" si="0"/>
        <v/>
      </c>
      <c r="W8" s="285" t="str">
        <f t="shared" si="1"/>
        <v/>
      </c>
      <c r="X8" s="230"/>
      <c r="Y8" s="232"/>
      <c r="Z8" s="259"/>
      <c r="AA8" s="284" t="str">
        <f t="shared" si="2"/>
        <v/>
      </c>
      <c r="AB8" s="285" t="str">
        <f t="shared" si="3"/>
        <v/>
      </c>
      <c r="AC8" s="286"/>
      <c r="AD8" s="92"/>
    </row>
    <row r="9" spans="1:30" ht="15.75">
      <c r="A9" s="82">
        <f>список!A7</f>
        <v>6</v>
      </c>
      <c r="B9" s="91" t="str">
        <f>IF(список!B7="","",список!B7)</f>
        <v/>
      </c>
      <c r="C9" s="91">
        <f>IF(список!C7="","",список!C7)</f>
        <v>0</v>
      </c>
      <c r="D9" s="83"/>
      <c r="E9" s="230"/>
      <c r="F9" s="232"/>
      <c r="G9" s="259"/>
      <c r="H9" s="230"/>
      <c r="I9" s="232"/>
      <c r="J9" s="259"/>
      <c r="K9" s="83"/>
      <c r="L9" s="83"/>
      <c r="M9" s="83"/>
      <c r="N9" s="230"/>
      <c r="O9" s="232"/>
      <c r="P9" s="259"/>
      <c r="Q9" s="83"/>
      <c r="R9" s="230"/>
      <c r="S9" s="232"/>
      <c r="T9" s="259"/>
      <c r="U9" s="232"/>
      <c r="V9" s="284" t="str">
        <f t="shared" si="0"/>
        <v/>
      </c>
      <c r="W9" s="285" t="str">
        <f t="shared" si="1"/>
        <v/>
      </c>
      <c r="X9" s="230"/>
      <c r="Y9" s="232"/>
      <c r="Z9" s="259"/>
      <c r="AA9" s="284" t="str">
        <f t="shared" si="2"/>
        <v/>
      </c>
      <c r="AB9" s="285" t="str">
        <f t="shared" si="3"/>
        <v/>
      </c>
      <c r="AC9" s="286"/>
      <c r="AD9" s="92"/>
    </row>
    <row r="10" spans="1:30" ht="15.75">
      <c r="A10" s="82">
        <f>список!A8</f>
        <v>7</v>
      </c>
      <c r="B10" s="91" t="str">
        <f>IF(список!B8="","",список!B8)</f>
        <v/>
      </c>
      <c r="C10" s="91">
        <f>IF(список!C8="","",список!C8)</f>
        <v>0</v>
      </c>
      <c r="D10" s="83"/>
      <c r="E10" s="230"/>
      <c r="F10" s="232"/>
      <c r="G10" s="259"/>
      <c r="H10" s="230"/>
      <c r="I10" s="232"/>
      <c r="J10" s="259"/>
      <c r="K10" s="83"/>
      <c r="L10" s="83"/>
      <c r="M10" s="83"/>
      <c r="N10" s="230"/>
      <c r="O10" s="232"/>
      <c r="P10" s="259"/>
      <c r="Q10" s="83"/>
      <c r="R10" s="230"/>
      <c r="S10" s="232"/>
      <c r="T10" s="259"/>
      <c r="U10" s="232"/>
      <c r="V10" s="284" t="str">
        <f t="shared" si="0"/>
        <v/>
      </c>
      <c r="W10" s="285" t="str">
        <f t="shared" si="1"/>
        <v/>
      </c>
      <c r="X10" s="230"/>
      <c r="Y10" s="232"/>
      <c r="Z10" s="259"/>
      <c r="AA10" s="284" t="str">
        <f t="shared" si="2"/>
        <v/>
      </c>
      <c r="AB10" s="285" t="str">
        <f t="shared" si="3"/>
        <v/>
      </c>
      <c r="AC10" s="286"/>
      <c r="AD10" s="92"/>
    </row>
    <row r="11" spans="1:30" ht="15.75">
      <c r="A11" s="82">
        <f>список!A9</f>
        <v>8</v>
      </c>
      <c r="B11" s="91" t="str">
        <f>IF(список!B9="","",список!B9)</f>
        <v/>
      </c>
      <c r="C11" s="91">
        <f>IF(список!C9="","",список!C9)</f>
        <v>0</v>
      </c>
      <c r="D11" s="83"/>
      <c r="E11" s="230"/>
      <c r="F11" s="232"/>
      <c r="G11" s="259"/>
      <c r="H11" s="230"/>
      <c r="I11" s="232"/>
      <c r="J11" s="259"/>
      <c r="K11" s="83"/>
      <c r="L11" s="83"/>
      <c r="M11" s="83"/>
      <c r="N11" s="230"/>
      <c r="O11" s="232"/>
      <c r="P11" s="259"/>
      <c r="Q11" s="83"/>
      <c r="R11" s="230"/>
      <c r="S11" s="232"/>
      <c r="T11" s="259"/>
      <c r="U11" s="232"/>
      <c r="V11" s="284" t="str">
        <f t="shared" si="0"/>
        <v/>
      </c>
      <c r="W11" s="285" t="str">
        <f t="shared" si="1"/>
        <v/>
      </c>
      <c r="X11" s="230"/>
      <c r="Y11" s="232"/>
      <c r="Z11" s="259"/>
      <c r="AA11" s="284" t="str">
        <f t="shared" si="2"/>
        <v/>
      </c>
      <c r="AB11" s="285" t="str">
        <f t="shared" si="3"/>
        <v/>
      </c>
      <c r="AC11" s="286"/>
      <c r="AD11" s="92"/>
    </row>
    <row r="12" spans="1:30" ht="15.75">
      <c r="A12" s="82">
        <f>список!A10</f>
        <v>9</v>
      </c>
      <c r="B12" s="91" t="str">
        <f>IF(список!B10="","",список!B10)</f>
        <v/>
      </c>
      <c r="C12" s="91">
        <f>IF(список!C10="","",список!C10)</f>
        <v>0</v>
      </c>
      <c r="D12" s="83"/>
      <c r="E12" s="230"/>
      <c r="F12" s="232"/>
      <c r="G12" s="259"/>
      <c r="H12" s="230"/>
      <c r="I12" s="232"/>
      <c r="J12" s="259"/>
      <c r="K12" s="83"/>
      <c r="L12" s="83"/>
      <c r="M12" s="83"/>
      <c r="N12" s="230"/>
      <c r="O12" s="232"/>
      <c r="P12" s="259"/>
      <c r="Q12" s="83"/>
      <c r="R12" s="230"/>
      <c r="S12" s="232"/>
      <c r="T12" s="259"/>
      <c r="U12" s="232"/>
      <c r="V12" s="284" t="str">
        <f t="shared" si="0"/>
        <v/>
      </c>
      <c r="W12" s="285" t="str">
        <f t="shared" si="1"/>
        <v/>
      </c>
      <c r="X12" s="230"/>
      <c r="Y12" s="232"/>
      <c r="Z12" s="259"/>
      <c r="AA12" s="284" t="str">
        <f t="shared" si="2"/>
        <v/>
      </c>
      <c r="AB12" s="285" t="str">
        <f t="shared" si="3"/>
        <v/>
      </c>
      <c r="AC12" s="286"/>
      <c r="AD12" s="92"/>
    </row>
    <row r="13" spans="1:30" ht="15.75">
      <c r="A13" s="82">
        <f>список!A11</f>
        <v>10</v>
      </c>
      <c r="B13" s="91" t="str">
        <f>IF(список!B11="","",список!B11)</f>
        <v/>
      </c>
      <c r="C13" s="91">
        <f>IF(список!C11="","",список!C11)</f>
        <v>0</v>
      </c>
      <c r="D13" s="83"/>
      <c r="E13" s="230"/>
      <c r="F13" s="232"/>
      <c r="G13" s="259"/>
      <c r="H13" s="230"/>
      <c r="I13" s="232"/>
      <c r="J13" s="259"/>
      <c r="K13" s="83"/>
      <c r="L13" s="83"/>
      <c r="M13" s="83"/>
      <c r="N13" s="230"/>
      <c r="O13" s="232"/>
      <c r="P13" s="259"/>
      <c r="Q13" s="83"/>
      <c r="R13" s="230"/>
      <c r="S13" s="232"/>
      <c r="T13" s="259"/>
      <c r="U13" s="232"/>
      <c r="V13" s="284" t="str">
        <f t="shared" si="0"/>
        <v/>
      </c>
      <c r="W13" s="285" t="str">
        <f t="shared" si="1"/>
        <v/>
      </c>
      <c r="X13" s="230"/>
      <c r="Y13" s="232"/>
      <c r="Z13" s="259"/>
      <c r="AA13" s="284" t="str">
        <f t="shared" si="2"/>
        <v/>
      </c>
      <c r="AB13" s="285" t="str">
        <f t="shared" si="3"/>
        <v/>
      </c>
      <c r="AC13" s="286"/>
      <c r="AD13" s="92"/>
    </row>
    <row r="14" spans="1:30" ht="15.75">
      <c r="A14" s="82">
        <f>список!A12</f>
        <v>11</v>
      </c>
      <c r="B14" s="91" t="str">
        <f>IF(список!B12="","",список!B12)</f>
        <v/>
      </c>
      <c r="C14" s="91">
        <f>IF(список!C12="","",список!C12)</f>
        <v>0</v>
      </c>
      <c r="D14" s="83"/>
      <c r="E14" s="230"/>
      <c r="F14" s="232"/>
      <c r="G14" s="259"/>
      <c r="H14" s="230"/>
      <c r="I14" s="232"/>
      <c r="J14" s="259"/>
      <c r="K14" s="83"/>
      <c r="L14" s="83"/>
      <c r="M14" s="83"/>
      <c r="N14" s="230"/>
      <c r="O14" s="232"/>
      <c r="P14" s="259"/>
      <c r="Q14" s="83"/>
      <c r="R14" s="230"/>
      <c r="S14" s="232"/>
      <c r="T14" s="259"/>
      <c r="U14" s="232"/>
      <c r="V14" s="284" t="str">
        <f t="shared" si="0"/>
        <v/>
      </c>
      <c r="W14" s="285" t="str">
        <f t="shared" si="1"/>
        <v/>
      </c>
      <c r="X14" s="230"/>
      <c r="Y14" s="232"/>
      <c r="Z14" s="259"/>
      <c r="AA14" s="284" t="str">
        <f t="shared" si="2"/>
        <v/>
      </c>
      <c r="AB14" s="285" t="str">
        <f t="shared" si="3"/>
        <v/>
      </c>
      <c r="AC14" s="286"/>
      <c r="AD14" s="92"/>
    </row>
    <row r="15" spans="1:30" ht="15.75">
      <c r="A15" s="82">
        <f>список!A13</f>
        <v>12</v>
      </c>
      <c r="B15" s="91" t="str">
        <f>IF(список!B13="","",список!B13)</f>
        <v/>
      </c>
      <c r="C15" s="91">
        <f>IF(список!C13="","",список!C13)</f>
        <v>0</v>
      </c>
      <c r="D15" s="83"/>
      <c r="E15" s="230"/>
      <c r="F15" s="232"/>
      <c r="G15" s="259"/>
      <c r="H15" s="230"/>
      <c r="I15" s="232"/>
      <c r="J15" s="259"/>
      <c r="K15" s="83"/>
      <c r="L15" s="83"/>
      <c r="M15" s="83"/>
      <c r="N15" s="230"/>
      <c r="O15" s="232"/>
      <c r="P15" s="259"/>
      <c r="Q15" s="83"/>
      <c r="R15" s="230"/>
      <c r="S15" s="232"/>
      <c r="T15" s="259"/>
      <c r="U15" s="232"/>
      <c r="V15" s="284" t="str">
        <f t="shared" si="0"/>
        <v/>
      </c>
      <c r="W15" s="285" t="str">
        <f t="shared" si="1"/>
        <v/>
      </c>
      <c r="X15" s="230"/>
      <c r="Y15" s="232"/>
      <c r="Z15" s="259"/>
      <c r="AA15" s="284" t="str">
        <f t="shared" si="2"/>
        <v/>
      </c>
      <c r="AB15" s="285" t="str">
        <f t="shared" si="3"/>
        <v/>
      </c>
      <c r="AC15" s="286"/>
      <c r="AD15" s="92"/>
    </row>
    <row r="16" spans="1:30" ht="15.75">
      <c r="A16" s="82">
        <f>список!A14</f>
        <v>13</v>
      </c>
      <c r="B16" s="91" t="str">
        <f>IF(список!B14="","",список!B14)</f>
        <v/>
      </c>
      <c r="C16" s="91">
        <f>IF(список!C14="","",список!C14)</f>
        <v>0</v>
      </c>
      <c r="D16" s="83"/>
      <c r="E16" s="230"/>
      <c r="F16" s="232"/>
      <c r="G16" s="259"/>
      <c r="H16" s="230"/>
      <c r="I16" s="232"/>
      <c r="J16" s="259"/>
      <c r="K16" s="83"/>
      <c r="L16" s="83"/>
      <c r="M16" s="83"/>
      <c r="N16" s="230"/>
      <c r="O16" s="232"/>
      <c r="P16" s="259"/>
      <c r="Q16" s="83"/>
      <c r="R16" s="230"/>
      <c r="S16" s="232"/>
      <c r="T16" s="259"/>
      <c r="U16" s="232"/>
      <c r="V16" s="284" t="str">
        <f t="shared" si="0"/>
        <v/>
      </c>
      <c r="W16" s="285" t="str">
        <f t="shared" si="1"/>
        <v/>
      </c>
      <c r="X16" s="230"/>
      <c r="Y16" s="232"/>
      <c r="Z16" s="259"/>
      <c r="AA16" s="284" t="str">
        <f t="shared" si="2"/>
        <v/>
      </c>
      <c r="AB16" s="285" t="str">
        <f t="shared" si="3"/>
        <v/>
      </c>
      <c r="AC16" s="286"/>
      <c r="AD16" s="92"/>
    </row>
    <row r="17" spans="1:30" ht="15.75">
      <c r="A17" s="82">
        <f>список!A15</f>
        <v>14</v>
      </c>
      <c r="B17" s="91" t="str">
        <f>IF(список!B15="","",список!B15)</f>
        <v/>
      </c>
      <c r="C17" s="91">
        <f>IF(список!C15="","",список!C15)</f>
        <v>0</v>
      </c>
      <c r="D17" s="83"/>
      <c r="E17" s="230"/>
      <c r="F17" s="232"/>
      <c r="G17" s="259"/>
      <c r="H17" s="230"/>
      <c r="I17" s="232"/>
      <c r="J17" s="259"/>
      <c r="K17" s="83"/>
      <c r="L17" s="83"/>
      <c r="M17" s="83"/>
      <c r="N17" s="230"/>
      <c r="O17" s="232"/>
      <c r="P17" s="259"/>
      <c r="Q17" s="83"/>
      <c r="R17" s="230"/>
      <c r="S17" s="232"/>
      <c r="T17" s="259"/>
      <c r="U17" s="232"/>
      <c r="V17" s="284" t="str">
        <f t="shared" si="0"/>
        <v/>
      </c>
      <c r="W17" s="285" t="str">
        <f t="shared" si="1"/>
        <v/>
      </c>
      <c r="X17" s="230"/>
      <c r="Y17" s="232"/>
      <c r="Z17" s="259"/>
      <c r="AA17" s="284" t="str">
        <f t="shared" si="2"/>
        <v/>
      </c>
      <c r="AB17" s="285" t="str">
        <f t="shared" si="3"/>
        <v/>
      </c>
      <c r="AC17" s="286"/>
      <c r="AD17" s="92"/>
    </row>
    <row r="18" spans="1:30" ht="15.75">
      <c r="A18" s="82">
        <f>список!A16</f>
        <v>15</v>
      </c>
      <c r="B18" s="91" t="str">
        <f>IF(список!B16="","",список!B16)</f>
        <v/>
      </c>
      <c r="C18" s="91">
        <f>IF(список!C16="","",список!C16)</f>
        <v>0</v>
      </c>
      <c r="D18" s="83"/>
      <c r="E18" s="230"/>
      <c r="F18" s="232"/>
      <c r="G18" s="259"/>
      <c r="H18" s="230"/>
      <c r="I18" s="232"/>
      <c r="J18" s="259"/>
      <c r="K18" s="83"/>
      <c r="L18" s="83"/>
      <c r="M18" s="83"/>
      <c r="N18" s="230"/>
      <c r="O18" s="232"/>
      <c r="P18" s="259"/>
      <c r="Q18" s="83"/>
      <c r="R18" s="230"/>
      <c r="S18" s="232"/>
      <c r="T18" s="259"/>
      <c r="U18" s="232"/>
      <c r="V18" s="284" t="str">
        <f t="shared" si="0"/>
        <v/>
      </c>
      <c r="W18" s="285" t="str">
        <f t="shared" si="1"/>
        <v/>
      </c>
      <c r="X18" s="230"/>
      <c r="Y18" s="232"/>
      <c r="Z18" s="259"/>
      <c r="AA18" s="284" t="str">
        <f t="shared" si="2"/>
        <v/>
      </c>
      <c r="AB18" s="285" t="str">
        <f t="shared" si="3"/>
        <v/>
      </c>
      <c r="AC18" s="286"/>
      <c r="AD18" s="92"/>
    </row>
    <row r="19" spans="1:30" ht="15.75">
      <c r="A19" s="82">
        <f>список!A17</f>
        <v>16</v>
      </c>
      <c r="B19" s="91" t="str">
        <f>IF(список!B17="","",список!B17)</f>
        <v/>
      </c>
      <c r="C19" s="91">
        <f>IF(список!C17="","",список!C17)</f>
        <v>0</v>
      </c>
      <c r="D19" s="83"/>
      <c r="E19" s="230"/>
      <c r="F19" s="232"/>
      <c r="G19" s="259"/>
      <c r="H19" s="230"/>
      <c r="I19" s="232"/>
      <c r="J19" s="259"/>
      <c r="K19" s="83"/>
      <c r="L19" s="83"/>
      <c r="M19" s="83"/>
      <c r="N19" s="230"/>
      <c r="O19" s="232"/>
      <c r="P19" s="259"/>
      <c r="Q19" s="83"/>
      <c r="R19" s="230"/>
      <c r="S19" s="232"/>
      <c r="T19" s="259"/>
      <c r="U19" s="232"/>
      <c r="V19" s="284" t="str">
        <f t="shared" si="0"/>
        <v/>
      </c>
      <c r="W19" s="285" t="str">
        <f t="shared" si="1"/>
        <v/>
      </c>
      <c r="X19" s="230"/>
      <c r="Y19" s="232"/>
      <c r="Z19" s="259"/>
      <c r="AA19" s="284" t="str">
        <f t="shared" si="2"/>
        <v/>
      </c>
      <c r="AB19" s="285" t="str">
        <f t="shared" si="3"/>
        <v/>
      </c>
      <c r="AC19" s="286"/>
      <c r="AD19" s="92"/>
    </row>
    <row r="20" spans="1:30" ht="15.75">
      <c r="A20" s="82">
        <f>список!A18</f>
        <v>17</v>
      </c>
      <c r="B20" s="91" t="str">
        <f>IF(список!B18="","",список!B18)</f>
        <v/>
      </c>
      <c r="C20" s="91">
        <f>IF(список!C18="","",список!C18)</f>
        <v>0</v>
      </c>
      <c r="D20" s="83"/>
      <c r="E20" s="230"/>
      <c r="F20" s="232"/>
      <c r="G20" s="259"/>
      <c r="H20" s="230"/>
      <c r="I20" s="232"/>
      <c r="J20" s="259"/>
      <c r="K20" s="83"/>
      <c r="L20" s="83"/>
      <c r="M20" s="83"/>
      <c r="N20" s="230"/>
      <c r="O20" s="232"/>
      <c r="P20" s="259"/>
      <c r="Q20" s="83"/>
      <c r="R20" s="230"/>
      <c r="S20" s="232"/>
      <c r="T20" s="259"/>
      <c r="U20" s="232"/>
      <c r="V20" s="284" t="str">
        <f t="shared" si="0"/>
        <v/>
      </c>
      <c r="W20" s="285" t="str">
        <f t="shared" si="1"/>
        <v/>
      </c>
      <c r="X20" s="230"/>
      <c r="Y20" s="232"/>
      <c r="Z20" s="259"/>
      <c r="AA20" s="284" t="str">
        <f t="shared" si="2"/>
        <v/>
      </c>
      <c r="AB20" s="285" t="str">
        <f t="shared" si="3"/>
        <v/>
      </c>
      <c r="AC20" s="286"/>
      <c r="AD20" s="92"/>
    </row>
    <row r="21" spans="1:30" ht="15.75">
      <c r="A21" s="82">
        <f>список!A19</f>
        <v>18</v>
      </c>
      <c r="B21" s="91" t="str">
        <f>IF(список!B19="","",список!B19)</f>
        <v/>
      </c>
      <c r="C21" s="91">
        <f>IF(список!C19="","",список!C19)</f>
        <v>0</v>
      </c>
      <c r="D21" s="83"/>
      <c r="E21" s="230"/>
      <c r="F21" s="232"/>
      <c r="G21" s="259"/>
      <c r="H21" s="230"/>
      <c r="I21" s="232"/>
      <c r="J21" s="259"/>
      <c r="K21" s="83"/>
      <c r="L21" s="83"/>
      <c r="M21" s="83"/>
      <c r="N21" s="230"/>
      <c r="O21" s="232"/>
      <c r="P21" s="259"/>
      <c r="Q21" s="83"/>
      <c r="R21" s="230"/>
      <c r="S21" s="232"/>
      <c r="T21" s="259"/>
      <c r="U21" s="232"/>
      <c r="V21" s="284" t="str">
        <f t="shared" si="0"/>
        <v/>
      </c>
      <c r="W21" s="285" t="str">
        <f t="shared" si="1"/>
        <v/>
      </c>
      <c r="X21" s="230"/>
      <c r="Y21" s="232"/>
      <c r="Z21" s="259"/>
      <c r="AA21" s="284" t="str">
        <f t="shared" si="2"/>
        <v/>
      </c>
      <c r="AB21" s="285" t="str">
        <f t="shared" si="3"/>
        <v/>
      </c>
      <c r="AC21" s="286"/>
      <c r="AD21" s="92"/>
    </row>
    <row r="22" spans="1:30" ht="15.75">
      <c r="A22" s="82">
        <f>список!A20</f>
        <v>19</v>
      </c>
      <c r="B22" s="91" t="str">
        <f>IF(список!B20="","",список!B20)</f>
        <v/>
      </c>
      <c r="C22" s="91">
        <f>IF(список!C20="","",список!C20)</f>
        <v>0</v>
      </c>
      <c r="D22" s="83"/>
      <c r="E22" s="230"/>
      <c r="F22" s="232"/>
      <c r="G22" s="259"/>
      <c r="H22" s="230"/>
      <c r="I22" s="232"/>
      <c r="J22" s="259"/>
      <c r="K22" s="83"/>
      <c r="L22" s="83"/>
      <c r="M22" s="83"/>
      <c r="N22" s="230"/>
      <c r="O22" s="232"/>
      <c r="P22" s="259"/>
      <c r="Q22" s="83"/>
      <c r="R22" s="230"/>
      <c r="S22" s="232"/>
      <c r="T22" s="259"/>
      <c r="U22" s="232"/>
      <c r="V22" s="284" t="str">
        <f t="shared" si="0"/>
        <v/>
      </c>
      <c r="W22" s="285" t="str">
        <f t="shared" si="1"/>
        <v/>
      </c>
      <c r="X22" s="230"/>
      <c r="Y22" s="232"/>
      <c r="Z22" s="259"/>
      <c r="AA22" s="284" t="str">
        <f t="shared" si="2"/>
        <v/>
      </c>
      <c r="AB22" s="285" t="str">
        <f t="shared" si="3"/>
        <v/>
      </c>
      <c r="AC22" s="286"/>
      <c r="AD22" s="92"/>
    </row>
    <row r="23" spans="1:30" ht="15.75">
      <c r="A23" s="82">
        <f>список!A21</f>
        <v>20</v>
      </c>
      <c r="B23" s="91" t="str">
        <f>IF(список!B21="","",список!B21)</f>
        <v/>
      </c>
      <c r="C23" s="91">
        <f>IF(список!C21="","",список!C21)</f>
        <v>0</v>
      </c>
      <c r="D23" s="83"/>
      <c r="E23" s="230"/>
      <c r="F23" s="232"/>
      <c r="G23" s="259"/>
      <c r="H23" s="230"/>
      <c r="I23" s="232"/>
      <c r="J23" s="259"/>
      <c r="K23" s="83"/>
      <c r="L23" s="83"/>
      <c r="M23" s="83"/>
      <c r="N23" s="230"/>
      <c r="O23" s="232"/>
      <c r="P23" s="259"/>
      <c r="Q23" s="83"/>
      <c r="R23" s="230"/>
      <c r="S23" s="232"/>
      <c r="T23" s="259"/>
      <c r="U23" s="232"/>
      <c r="V23" s="284" t="str">
        <f t="shared" si="0"/>
        <v/>
      </c>
      <c r="W23" s="285" t="str">
        <f t="shared" si="1"/>
        <v/>
      </c>
      <c r="X23" s="230"/>
      <c r="Y23" s="232"/>
      <c r="Z23" s="259"/>
      <c r="AA23" s="284" t="str">
        <f t="shared" si="2"/>
        <v/>
      </c>
      <c r="AB23" s="285" t="str">
        <f t="shared" si="3"/>
        <v/>
      </c>
      <c r="AC23" s="286"/>
      <c r="AD23" s="92"/>
    </row>
    <row r="24" spans="1:30" ht="15.75">
      <c r="A24" s="82">
        <f>список!A22</f>
        <v>21</v>
      </c>
      <c r="B24" s="91" t="str">
        <f>IF(список!B22="","",список!B22)</f>
        <v/>
      </c>
      <c r="C24" s="91">
        <f>IF(список!C22="","",список!C22)</f>
        <v>0</v>
      </c>
      <c r="D24" s="83"/>
      <c r="E24" s="230"/>
      <c r="F24" s="232"/>
      <c r="G24" s="259"/>
      <c r="H24" s="230"/>
      <c r="I24" s="232"/>
      <c r="J24" s="259"/>
      <c r="K24" s="83"/>
      <c r="L24" s="83"/>
      <c r="M24" s="83"/>
      <c r="N24" s="230"/>
      <c r="O24" s="232"/>
      <c r="P24" s="259"/>
      <c r="Q24" s="83"/>
      <c r="R24" s="230"/>
      <c r="S24" s="232"/>
      <c r="T24" s="259"/>
      <c r="U24" s="232"/>
      <c r="V24" s="284" t="str">
        <f t="shared" si="0"/>
        <v/>
      </c>
      <c r="W24" s="285" t="str">
        <f t="shared" si="1"/>
        <v/>
      </c>
      <c r="X24" s="230"/>
      <c r="Y24" s="232"/>
      <c r="Z24" s="259"/>
      <c r="AA24" s="284" t="str">
        <f t="shared" si="2"/>
        <v/>
      </c>
      <c r="AB24" s="285" t="str">
        <f t="shared" si="3"/>
        <v/>
      </c>
      <c r="AC24" s="286"/>
      <c r="AD24" s="92"/>
    </row>
    <row r="25" spans="1:30" ht="15.75">
      <c r="A25" s="82">
        <f>список!A23</f>
        <v>22</v>
      </c>
      <c r="B25" s="91" t="str">
        <f>IF(список!B23="","",список!B23)</f>
        <v/>
      </c>
      <c r="C25" s="91">
        <f>IF(список!C23="","",список!C23)</f>
        <v>0</v>
      </c>
      <c r="D25" s="83"/>
      <c r="E25" s="230"/>
      <c r="F25" s="232"/>
      <c r="G25" s="259"/>
      <c r="H25" s="230"/>
      <c r="I25" s="232"/>
      <c r="J25" s="259"/>
      <c r="K25" s="83"/>
      <c r="L25" s="83"/>
      <c r="M25" s="83"/>
      <c r="N25" s="230"/>
      <c r="O25" s="232"/>
      <c r="P25" s="259"/>
      <c r="Q25" s="83"/>
      <c r="R25" s="230"/>
      <c r="S25" s="232"/>
      <c r="T25" s="259"/>
      <c r="U25" s="232"/>
      <c r="V25" s="284" t="str">
        <f t="shared" si="0"/>
        <v/>
      </c>
      <c r="W25" s="285" t="str">
        <f t="shared" si="1"/>
        <v/>
      </c>
      <c r="X25" s="230"/>
      <c r="Y25" s="232"/>
      <c r="Z25" s="259"/>
      <c r="AA25" s="284" t="str">
        <f t="shared" si="2"/>
        <v/>
      </c>
      <c r="AB25" s="285" t="str">
        <f t="shared" si="3"/>
        <v/>
      </c>
      <c r="AC25" s="286"/>
      <c r="AD25" s="92"/>
    </row>
    <row r="26" spans="1:30" ht="15.75">
      <c r="A26" s="82">
        <f>список!A24</f>
        <v>23</v>
      </c>
      <c r="B26" s="91" t="str">
        <f>IF(список!B24="","",список!B24)</f>
        <v/>
      </c>
      <c r="C26" s="91">
        <f>IF(список!C24="","",список!C24)</f>
        <v>0</v>
      </c>
      <c r="D26" s="83"/>
      <c r="E26" s="230"/>
      <c r="F26" s="232"/>
      <c r="G26" s="259"/>
      <c r="H26" s="230"/>
      <c r="I26" s="232"/>
      <c r="J26" s="259"/>
      <c r="K26" s="83"/>
      <c r="L26" s="83"/>
      <c r="M26" s="83"/>
      <c r="N26" s="230"/>
      <c r="O26" s="232"/>
      <c r="P26" s="259"/>
      <c r="Q26" s="83"/>
      <c r="R26" s="230"/>
      <c r="S26" s="232"/>
      <c r="T26" s="259"/>
      <c r="U26" s="232"/>
      <c r="V26" s="284" t="str">
        <f t="shared" si="0"/>
        <v/>
      </c>
      <c r="W26" s="285" t="str">
        <f t="shared" si="1"/>
        <v/>
      </c>
      <c r="X26" s="230"/>
      <c r="Y26" s="232"/>
      <c r="Z26" s="259"/>
      <c r="AA26" s="284" t="str">
        <f t="shared" si="2"/>
        <v/>
      </c>
      <c r="AB26" s="285" t="str">
        <f t="shared" si="3"/>
        <v/>
      </c>
      <c r="AC26" s="286"/>
      <c r="AD26" s="92"/>
    </row>
    <row r="27" spans="1:30" ht="15.75">
      <c r="A27" s="82">
        <f>список!A25</f>
        <v>24</v>
      </c>
      <c r="B27" s="91" t="str">
        <f>IF(список!B25="","",список!B25)</f>
        <v/>
      </c>
      <c r="C27" s="91">
        <f>IF(список!C25="","",список!C25)</f>
        <v>0</v>
      </c>
      <c r="D27" s="83"/>
      <c r="E27" s="230"/>
      <c r="F27" s="232"/>
      <c r="G27" s="259"/>
      <c r="H27" s="230"/>
      <c r="I27" s="232"/>
      <c r="J27" s="259"/>
      <c r="K27" s="83"/>
      <c r="L27" s="83"/>
      <c r="M27" s="83"/>
      <c r="N27" s="230"/>
      <c r="O27" s="232"/>
      <c r="P27" s="259"/>
      <c r="Q27" s="83"/>
      <c r="R27" s="230"/>
      <c r="S27" s="232"/>
      <c r="T27" s="259"/>
      <c r="U27" s="232"/>
      <c r="V27" s="284" t="str">
        <f t="shared" si="0"/>
        <v/>
      </c>
      <c r="W27" s="285" t="str">
        <f t="shared" si="1"/>
        <v/>
      </c>
      <c r="X27" s="230"/>
      <c r="Y27" s="232"/>
      <c r="Z27" s="259"/>
      <c r="AA27" s="284" t="str">
        <f t="shared" si="2"/>
        <v/>
      </c>
      <c r="AB27" s="285" t="str">
        <f t="shared" si="3"/>
        <v/>
      </c>
      <c r="AC27" s="286"/>
      <c r="AD27" s="92"/>
    </row>
    <row r="28" spans="1:30" ht="15.75">
      <c r="A28" s="82">
        <f>список!A26</f>
        <v>25</v>
      </c>
      <c r="B28" s="91" t="str">
        <f>IF(список!B26="","",список!B26)</f>
        <v/>
      </c>
      <c r="C28" s="91">
        <f>IF(список!C26="","",список!C26)</f>
        <v>0</v>
      </c>
      <c r="D28" s="83"/>
      <c r="E28" s="230"/>
      <c r="F28" s="232"/>
      <c r="G28" s="259"/>
      <c r="H28" s="230"/>
      <c r="I28" s="232"/>
      <c r="J28" s="259"/>
      <c r="K28" s="83"/>
      <c r="L28" s="83"/>
      <c r="M28" s="83"/>
      <c r="N28" s="230"/>
      <c r="O28" s="232"/>
      <c r="P28" s="259"/>
      <c r="Q28" s="83"/>
      <c r="R28" s="230"/>
      <c r="S28" s="232"/>
      <c r="T28" s="259"/>
      <c r="U28" s="232"/>
      <c r="V28" s="284" t="str">
        <f t="shared" si="0"/>
        <v/>
      </c>
      <c r="W28" s="285" t="str">
        <f t="shared" si="1"/>
        <v/>
      </c>
      <c r="X28" s="230"/>
      <c r="Y28" s="232"/>
      <c r="Z28" s="259"/>
      <c r="AA28" s="284" t="str">
        <f t="shared" si="2"/>
        <v/>
      </c>
      <c r="AB28" s="285" t="str">
        <f t="shared" si="3"/>
        <v/>
      </c>
      <c r="AC28" s="286"/>
      <c r="AD28" s="92"/>
    </row>
    <row r="29" spans="1:30" ht="15.75">
      <c r="A29" s="82">
        <f>список!A27</f>
        <v>26</v>
      </c>
      <c r="B29" s="91" t="str">
        <f>IF(список!B27="","",список!B27)</f>
        <v/>
      </c>
      <c r="C29" s="91">
        <f>IF(список!C27="","",список!C27)</f>
        <v>0</v>
      </c>
      <c r="D29" s="83"/>
      <c r="E29" s="230"/>
      <c r="F29" s="232"/>
      <c r="G29" s="259"/>
      <c r="H29" s="230"/>
      <c r="I29" s="232"/>
      <c r="J29" s="259"/>
      <c r="K29" s="83"/>
      <c r="L29" s="83"/>
      <c r="M29" s="83"/>
      <c r="N29" s="230"/>
      <c r="O29" s="232"/>
      <c r="P29" s="259"/>
      <c r="Q29" s="83"/>
      <c r="R29" s="230"/>
      <c r="S29" s="232"/>
      <c r="T29" s="259"/>
      <c r="U29" s="232"/>
      <c r="V29" s="284" t="str">
        <f t="shared" si="0"/>
        <v/>
      </c>
      <c r="W29" s="285" t="str">
        <f t="shared" si="1"/>
        <v/>
      </c>
      <c r="X29" s="230"/>
      <c r="Y29" s="232"/>
      <c r="Z29" s="259"/>
      <c r="AA29" s="284" t="str">
        <f t="shared" si="2"/>
        <v/>
      </c>
      <c r="AB29" s="285" t="str">
        <f t="shared" si="3"/>
        <v/>
      </c>
      <c r="AC29" s="286"/>
      <c r="AD29" s="92"/>
    </row>
    <row r="30" spans="1:30" ht="15.75">
      <c r="A30" s="82">
        <f>список!A28</f>
        <v>27</v>
      </c>
      <c r="B30" s="91" t="str">
        <f>IF(список!B28="","",список!B28)</f>
        <v/>
      </c>
      <c r="C30" s="91">
        <f>IF(список!C28="","",список!C28)</f>
        <v>0</v>
      </c>
      <c r="D30" s="83"/>
      <c r="E30" s="230"/>
      <c r="F30" s="232"/>
      <c r="G30" s="259"/>
      <c r="H30" s="230"/>
      <c r="I30" s="232"/>
      <c r="J30" s="259"/>
      <c r="K30" s="83"/>
      <c r="L30" s="83"/>
      <c r="M30" s="83"/>
      <c r="N30" s="230"/>
      <c r="O30" s="232"/>
      <c r="P30" s="259"/>
      <c r="Q30" s="83"/>
      <c r="R30" s="230"/>
      <c r="S30" s="232"/>
      <c r="T30" s="259"/>
      <c r="U30" s="232"/>
      <c r="V30" s="284" t="str">
        <f t="shared" si="0"/>
        <v/>
      </c>
      <c r="W30" s="285" t="str">
        <f t="shared" si="1"/>
        <v/>
      </c>
      <c r="X30" s="230"/>
      <c r="Y30" s="232"/>
      <c r="Z30" s="259"/>
      <c r="AA30" s="284" t="str">
        <f t="shared" si="2"/>
        <v/>
      </c>
      <c r="AB30" s="285" t="str">
        <f t="shared" si="3"/>
        <v/>
      </c>
      <c r="AC30" s="286"/>
      <c r="AD30" s="92"/>
    </row>
    <row r="31" spans="1:30" ht="15.75">
      <c r="A31" s="82">
        <f>список!A29</f>
        <v>28</v>
      </c>
      <c r="B31" s="91" t="str">
        <f>IF(список!B29="","",список!B29)</f>
        <v/>
      </c>
      <c r="C31" s="91">
        <f>IF(список!C29="","",список!C29)</f>
        <v>0</v>
      </c>
      <c r="D31" s="83"/>
      <c r="E31" s="230"/>
      <c r="F31" s="232"/>
      <c r="G31" s="259"/>
      <c r="H31" s="230"/>
      <c r="I31" s="232"/>
      <c r="J31" s="259"/>
      <c r="K31" s="83"/>
      <c r="L31" s="83"/>
      <c r="M31" s="83"/>
      <c r="N31" s="230"/>
      <c r="O31" s="232"/>
      <c r="P31" s="259"/>
      <c r="Q31" s="83"/>
      <c r="R31" s="230"/>
      <c r="S31" s="232"/>
      <c r="T31" s="259"/>
      <c r="U31" s="232"/>
      <c r="V31" s="284" t="str">
        <f t="shared" si="0"/>
        <v/>
      </c>
      <c r="W31" s="285" t="str">
        <f t="shared" si="1"/>
        <v/>
      </c>
      <c r="X31" s="259"/>
      <c r="Y31" s="232"/>
      <c r="Z31" s="259"/>
      <c r="AA31" s="284" t="str">
        <f t="shared" si="2"/>
        <v/>
      </c>
      <c r="AB31" s="285" t="str">
        <f t="shared" si="3"/>
        <v/>
      </c>
      <c r="AC31" s="286"/>
      <c r="AD31" s="92"/>
    </row>
    <row r="32" spans="1:30"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83"/>
      <c r="R32" s="83"/>
      <c r="S32" s="83"/>
      <c r="T32" s="230"/>
      <c r="U32" s="232"/>
      <c r="V32" s="284" t="str">
        <f t="shared" si="0"/>
        <v/>
      </c>
      <c r="W32" s="285" t="str">
        <f t="shared" si="1"/>
        <v/>
      </c>
      <c r="X32" s="259"/>
      <c r="Y32" s="232"/>
      <c r="Z32" s="259"/>
      <c r="AA32" s="284" t="str">
        <f t="shared" si="2"/>
        <v/>
      </c>
      <c r="AB32" s="285" t="str">
        <f t="shared" si="3"/>
        <v/>
      </c>
      <c r="AC32" s="286"/>
      <c r="AD32" s="92"/>
    </row>
    <row r="33" spans="1:30"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83"/>
      <c r="R33" s="83"/>
      <c r="S33" s="83"/>
      <c r="T33" s="230"/>
      <c r="U33" s="232"/>
      <c r="V33" s="284" t="str">
        <f t="shared" si="0"/>
        <v/>
      </c>
      <c r="W33" s="285" t="str">
        <f t="shared" si="1"/>
        <v/>
      </c>
      <c r="X33" s="230"/>
      <c r="Y33" s="232"/>
      <c r="Z33" s="259"/>
      <c r="AA33" s="284" t="str">
        <f t="shared" si="2"/>
        <v/>
      </c>
      <c r="AB33" s="285" t="str">
        <f t="shared" si="3"/>
        <v/>
      </c>
      <c r="AC33" s="286"/>
      <c r="AD33" s="92"/>
    </row>
    <row r="34" spans="1:30"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83"/>
      <c r="R34" s="83"/>
      <c r="S34" s="83"/>
      <c r="T34" s="230"/>
      <c r="U34" s="232"/>
      <c r="V34" s="284" t="str">
        <f t="shared" si="0"/>
        <v/>
      </c>
      <c r="W34" s="285" t="str">
        <f t="shared" si="1"/>
        <v/>
      </c>
      <c r="X34" s="230"/>
      <c r="Y34" s="232"/>
      <c r="Z34" s="259"/>
      <c r="AA34" s="284" t="str">
        <f t="shared" si="2"/>
        <v/>
      </c>
      <c r="AB34" s="285" t="str">
        <f t="shared" si="3"/>
        <v/>
      </c>
      <c r="AC34" s="286"/>
      <c r="AD34" s="92"/>
    </row>
    <row r="35" spans="1:30"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83"/>
      <c r="R35" s="83"/>
      <c r="S35" s="83"/>
      <c r="T35" s="230"/>
      <c r="U35" s="232"/>
      <c r="V35" s="284" t="str">
        <f t="shared" si="0"/>
        <v/>
      </c>
      <c r="W35" s="285" t="str">
        <f t="shared" si="1"/>
        <v/>
      </c>
      <c r="X35" s="230"/>
      <c r="Y35" s="232"/>
      <c r="Z35" s="259"/>
      <c r="AA35" s="284" t="str">
        <f t="shared" si="2"/>
        <v/>
      </c>
      <c r="AB35" s="285" t="str">
        <f t="shared" si="3"/>
        <v/>
      </c>
      <c r="AC35" s="286"/>
      <c r="AD35" s="92"/>
    </row>
    <row r="36" spans="1:30"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83"/>
      <c r="R36" s="83"/>
      <c r="S36" s="83"/>
      <c r="T36" s="230"/>
      <c r="U36" s="232"/>
      <c r="V36" s="284" t="str">
        <f t="shared" si="0"/>
        <v/>
      </c>
      <c r="W36" s="285" t="str">
        <f t="shared" si="1"/>
        <v/>
      </c>
      <c r="X36" s="230"/>
      <c r="Y36" s="232"/>
      <c r="Z36" s="225"/>
      <c r="AA36" s="284" t="str">
        <f t="shared" si="2"/>
        <v/>
      </c>
      <c r="AB36" s="285" t="str">
        <f t="shared" si="3"/>
        <v/>
      </c>
      <c r="AC36" s="286"/>
      <c r="AD36" s="92"/>
    </row>
    <row r="37" spans="1:30"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84"/>
      <c r="R37" s="84"/>
      <c r="S37" s="84"/>
      <c r="T37" s="84"/>
      <c r="U37" s="225"/>
      <c r="V37" s="284" t="str">
        <f t="shared" si="0"/>
        <v/>
      </c>
      <c r="W37" s="285" t="str">
        <f t="shared" si="1"/>
        <v/>
      </c>
      <c r="X37" s="251"/>
      <c r="Y37" s="84"/>
      <c r="Z37" s="249"/>
      <c r="AA37" s="284" t="str">
        <f t="shared" si="2"/>
        <v/>
      </c>
      <c r="AB37" s="285" t="str">
        <f t="shared" si="3"/>
        <v/>
      </c>
      <c r="AC37" s="286"/>
      <c r="AD37" s="92"/>
    </row>
    <row r="38" spans="1:30"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84"/>
      <c r="R38" s="84"/>
      <c r="S38" s="84"/>
      <c r="T38" s="84"/>
      <c r="U38" s="249"/>
      <c r="V38" s="310" t="str">
        <f t="shared" si="0"/>
        <v/>
      </c>
      <c r="W38" s="309" t="str">
        <f t="shared" si="1"/>
        <v/>
      </c>
      <c r="X38" s="251"/>
      <c r="Y38" s="84"/>
      <c r="Z38" s="249"/>
      <c r="AA38" s="310" t="str">
        <f t="shared" si="2"/>
        <v/>
      </c>
      <c r="AB38" s="309" t="str">
        <f t="shared" si="3"/>
        <v/>
      </c>
      <c r="AC38" s="114"/>
    </row>
    <row r="39" spans="1:30">
      <c r="U39" s="86"/>
      <c r="V39" s="311" t="str">
        <f>IF(D39="","",IF(E39="","",IF(G39="","",IF(#REF!="","",IF(H39="","",IF(I39="","",IF(M39="","",IF(N39="","",IF(O39="","",IF(P39="","",IF(#REF!="","",IF(Q39="","",IF(R39="","",IF(S39="","",IF(T39="","",IF(U39="","",SUM(D39:U39)/16))))))))))))))))</f>
        <v/>
      </c>
      <c r="W39" s="312" t="str">
        <f t="shared" ref="W39" si="4">IF(V39="","",IF(V39=2,"сформирован",IF(V39=0,"не сформирован", "в стадии формирования")))</f>
        <v/>
      </c>
      <c r="AA39" s="312" t="str">
        <f>IF(X39="","",IF(Y39="","",IF(Z39="","",IF(#REF!="","",SUM(X39:Z39)/4))))</f>
        <v/>
      </c>
      <c r="AB39" s="312" t="str">
        <f t="shared" ref="AB39" si="5">IF(AA39="","",IF(AA39=2,"сформирован",IF(AA39=0,"не сформирован","в стадии формирования")))</f>
        <v/>
      </c>
      <c r="AC39" s="114"/>
    </row>
    <row r="40" spans="1:30">
      <c r="V40" s="287"/>
      <c r="W40" s="287"/>
      <c r="X40" s="85"/>
      <c r="Y40" s="85"/>
      <c r="Z40" s="85"/>
      <c r="AA40" s="287"/>
      <c r="AB40" s="287"/>
    </row>
    <row r="41" spans="1:30">
      <c r="V41" s="144"/>
      <c r="W41" s="144"/>
      <c r="AA41" s="144"/>
      <c r="AB41" s="144"/>
    </row>
    <row r="42" spans="1:30">
      <c r="V42" s="144"/>
      <c r="W42" s="144"/>
      <c r="AA42" s="144"/>
      <c r="AB42" s="144"/>
    </row>
    <row r="43" spans="1:30">
      <c r="V43" s="144"/>
      <c r="W43" s="144"/>
      <c r="AA43" s="144"/>
      <c r="AB43" s="144"/>
    </row>
    <row r="44" spans="1:30">
      <c r="V44" s="144"/>
      <c r="W44" s="144"/>
      <c r="AA44" s="144"/>
      <c r="AB44" s="144"/>
    </row>
    <row r="45" spans="1:30">
      <c r="V45" s="144"/>
      <c r="W45" s="144"/>
      <c r="AA45" s="144"/>
      <c r="AB45" s="144"/>
    </row>
    <row r="46" spans="1:30">
      <c r="V46" s="144"/>
      <c r="W46" s="144"/>
      <c r="AA46" s="144"/>
      <c r="AB46" s="144"/>
    </row>
    <row r="47" spans="1:30">
      <c r="V47" s="144"/>
      <c r="W47" s="144"/>
      <c r="AA47" s="144"/>
      <c r="AB47" s="144"/>
    </row>
    <row r="48" spans="1:30">
      <c r="V48" s="144"/>
      <c r="W48" s="144"/>
      <c r="AA48" s="144"/>
      <c r="AB48" s="144"/>
    </row>
    <row r="49" spans="22:28">
      <c r="V49" s="144"/>
      <c r="W49" s="144"/>
      <c r="AA49" s="144"/>
      <c r="AB49" s="144"/>
    </row>
    <row r="50" spans="22:28">
      <c r="V50" s="144"/>
      <c r="W50" s="144"/>
      <c r="AA50" s="144"/>
      <c r="AB50" s="144"/>
    </row>
    <row r="51" spans="22:28">
      <c r="V51" s="144"/>
      <c r="W51" s="144"/>
      <c r="AA51" s="144"/>
      <c r="AB51" s="144"/>
    </row>
    <row r="52" spans="22:28">
      <c r="V52" s="144"/>
      <c r="W52" s="144"/>
      <c r="AA52" s="144"/>
      <c r="AB52" s="144"/>
    </row>
    <row r="53" spans="22:28">
      <c r="V53" s="144"/>
      <c r="W53" s="144"/>
      <c r="AA53" s="144"/>
      <c r="AB53" s="144"/>
    </row>
    <row r="54" spans="22:28">
      <c r="V54" s="144"/>
      <c r="W54" s="144"/>
      <c r="AA54" s="144"/>
      <c r="AB54" s="144"/>
    </row>
    <row r="55" spans="22:28">
      <c r="V55" s="144"/>
      <c r="W55" s="144"/>
      <c r="AA55" s="144"/>
      <c r="AB55" s="144"/>
    </row>
    <row r="56" spans="22:28">
      <c r="V56" s="144"/>
      <c r="W56" s="144"/>
      <c r="AA56" s="144"/>
      <c r="AB56" s="144"/>
    </row>
    <row r="57" spans="22:28">
      <c r="V57" s="144"/>
      <c r="W57" s="144"/>
      <c r="AA57" s="144"/>
      <c r="AB57" s="144"/>
    </row>
    <row r="58" spans="22:28">
      <c r="V58" s="144"/>
      <c r="W58" s="144"/>
      <c r="AA58" s="144"/>
      <c r="AB58" s="144"/>
    </row>
    <row r="59" spans="22:28">
      <c r="V59" s="144"/>
      <c r="W59" s="144"/>
      <c r="AA59" s="144"/>
      <c r="AB59" s="144"/>
    </row>
    <row r="60" spans="22:28">
      <c r="V60" s="144"/>
      <c r="W60" s="144"/>
      <c r="AA60" s="144"/>
      <c r="AB60" s="144"/>
    </row>
    <row r="61" spans="22:28">
      <c r="V61" s="144"/>
      <c r="W61" s="144"/>
      <c r="AA61" s="144"/>
      <c r="AB61" s="144"/>
    </row>
    <row r="62" spans="22:28">
      <c r="V62" s="144"/>
      <c r="W62" s="144"/>
      <c r="AA62" s="144"/>
      <c r="AB62" s="144"/>
    </row>
    <row r="63" spans="22:28">
      <c r="V63" s="144"/>
      <c r="W63" s="144"/>
      <c r="AA63" s="144"/>
      <c r="AB63" s="144"/>
    </row>
    <row r="64" spans="22:28">
      <c r="AA64" s="144"/>
      <c r="AB64" s="144"/>
    </row>
    <row r="65" spans="27:28">
      <c r="AA65" s="144"/>
      <c r="AB65" s="144"/>
    </row>
    <row r="66" spans="27:28">
      <c r="AA66" s="144"/>
      <c r="AB66" s="144"/>
    </row>
    <row r="67" spans="27:28">
      <c r="AA67" s="144"/>
      <c r="AB67" s="144"/>
    </row>
    <row r="68" spans="27:28">
      <c r="AA68" s="144"/>
      <c r="AB68" s="144"/>
    </row>
    <row r="69" spans="27:28">
      <c r="AA69" s="144"/>
      <c r="AB69" s="144"/>
    </row>
    <row r="70" spans="27:28">
      <c r="AA70" s="144"/>
      <c r="AB70" s="144"/>
    </row>
    <row r="71" spans="27:28">
      <c r="AA71" s="144"/>
      <c r="AB71" s="144"/>
    </row>
  </sheetData>
  <sheetProtection password="CC6F" sheet="1" objects="1" scenarios="1" selectLockedCells="1"/>
  <mergeCells count="10">
    <mergeCell ref="AC3:AD3"/>
    <mergeCell ref="A1:AB1"/>
    <mergeCell ref="D2:W2"/>
    <mergeCell ref="X2:AB2"/>
    <mergeCell ref="AC2:AD2"/>
    <mergeCell ref="V3:W3"/>
    <mergeCell ref="AA3:AB3"/>
    <mergeCell ref="A2:A3"/>
    <mergeCell ref="B2:B3"/>
    <mergeCell ref="C2:C3"/>
  </mergeCells>
  <conditionalFormatting sqref="AD4:AD37">
    <cfRule type="containsText" dxfId="231" priority="7" operator="containsText" text="низкий">
      <formula>NOT(ISERROR(SEARCH("низкий",AD4)))</formula>
    </cfRule>
    <cfRule type="containsText" dxfId="230" priority="8" operator="containsText" text="норма">
      <formula>NOT(ISERROR(SEARCH("норма",AD4)))</formula>
    </cfRule>
    <cfRule type="containsText" dxfId="229" priority="9" operator="containsText" text="высокий">
      <formula>NOT(ISERROR(SEARCH("высокий",AD4)))</formula>
    </cfRule>
  </conditionalFormatting>
  <conditionalFormatting sqref="AD4:AD37">
    <cfRule type="containsText" dxfId="228" priority="4" operator="containsText" text="высокий">
      <formula>NOT(ISERROR(SEARCH("высокий",AD4)))</formula>
    </cfRule>
    <cfRule type="containsText" dxfId="227" priority="5" operator="containsText" text="норма">
      <formula>NOT(ISERROR(SEARCH("норма",AD4)))</formula>
    </cfRule>
    <cfRule type="containsText" dxfId="226" priority="6" operator="containsText" text="низкий">
      <formula>NOT(ISERROR(SEARCH("низкий",AD4)))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56"/>
  <sheetViews>
    <sheetView topLeftCell="A13" zoomScale="70" zoomScaleNormal="70" workbookViewId="0">
      <selection activeCell="C49" sqref="C49"/>
    </sheetView>
  </sheetViews>
  <sheetFormatPr defaultColWidth="9.140625" defaultRowHeight="15"/>
  <cols>
    <col min="1" max="1" width="9.140625" style="82"/>
    <col min="2" max="2" width="27.140625" style="82" customWidth="1"/>
    <col min="3" max="3" width="9.140625" style="82"/>
    <col min="4" max="4" width="14.140625" style="82" customWidth="1"/>
    <col min="5" max="5" width="10.7109375" style="82" customWidth="1"/>
    <col min="6" max="6" width="13.42578125" style="82" customWidth="1"/>
    <col min="7" max="7" width="18.28515625" style="82" customWidth="1"/>
    <col min="8" max="8" width="10.140625" style="82" customWidth="1"/>
    <col min="9" max="9" width="9.140625" style="82"/>
    <col min="10" max="10" width="10.28515625" style="82" customWidth="1"/>
    <col min="11" max="11" width="9.140625" style="82"/>
    <col min="12" max="13" width="10.7109375" style="82" customWidth="1"/>
    <col min="14" max="14" width="13" style="82" customWidth="1"/>
    <col min="15" max="15" width="13.42578125" style="82" customWidth="1"/>
    <col min="16" max="16" width="13" style="82" customWidth="1"/>
    <col min="17" max="17" width="17.7109375" style="82" customWidth="1"/>
    <col min="18" max="22" width="18" style="82" customWidth="1"/>
    <col min="23" max="23" width="14.42578125" style="82" customWidth="1"/>
    <col min="24" max="16384" width="9.140625" style="82"/>
  </cols>
  <sheetData>
    <row r="1" spans="1:54" ht="19.5" thickBot="1">
      <c r="A1" s="447"/>
      <c r="B1" s="439"/>
      <c r="C1" s="439"/>
      <c r="D1" s="439"/>
      <c r="E1" s="439"/>
      <c r="F1" s="439"/>
      <c r="G1" s="439"/>
      <c r="H1" s="439"/>
      <c r="I1" s="439"/>
      <c r="J1" s="439"/>
      <c r="K1" s="439"/>
      <c r="L1" s="439"/>
      <c r="M1" s="439"/>
      <c r="N1" s="439"/>
      <c r="O1" s="439"/>
      <c r="P1" s="439"/>
      <c r="Q1" s="439"/>
      <c r="R1" s="363"/>
      <c r="S1" s="363"/>
      <c r="T1" s="363"/>
      <c r="U1" s="363"/>
      <c r="V1" s="363"/>
      <c r="W1" s="363"/>
      <c r="X1" s="363"/>
      <c r="Y1" s="363"/>
      <c r="Z1" s="363"/>
      <c r="AA1" s="363"/>
      <c r="AB1" s="363"/>
    </row>
    <row r="2" spans="1:54" ht="43.5" customHeight="1" thickBot="1">
      <c r="A2" s="442" t="str">
        <f>список!A1</f>
        <v>№</v>
      </c>
      <c r="B2" s="442" t="str">
        <f>список!B1</f>
        <v>Фамилия, имя воспитанника</v>
      </c>
      <c r="C2" s="442" t="str">
        <f>список!C1</f>
        <v xml:space="preserve">дата </v>
      </c>
      <c r="D2" s="448" t="s">
        <v>118</v>
      </c>
      <c r="E2" s="449"/>
      <c r="F2" s="449"/>
      <c r="G2" s="450"/>
      <c r="H2" s="451" t="s">
        <v>123</v>
      </c>
      <c r="I2" s="452"/>
      <c r="J2" s="452"/>
      <c r="K2" s="452"/>
      <c r="L2" s="452"/>
      <c r="M2" s="453"/>
      <c r="N2" s="454" t="s">
        <v>130</v>
      </c>
      <c r="O2" s="455"/>
      <c r="P2" s="455"/>
      <c r="Q2" s="456"/>
      <c r="R2" s="457" t="s">
        <v>133</v>
      </c>
      <c r="S2" s="458"/>
      <c r="T2" s="459"/>
      <c r="U2" s="457" t="s">
        <v>135</v>
      </c>
      <c r="V2" s="458"/>
      <c r="W2" s="460"/>
      <c r="X2" s="101"/>
      <c r="Y2" s="444"/>
      <c r="Z2" s="445"/>
      <c r="AA2" s="445"/>
      <c r="AB2" s="445"/>
      <c r="AC2" s="445"/>
      <c r="AD2" s="446"/>
      <c r="AE2" s="101"/>
      <c r="AF2" s="101"/>
      <c r="AG2" s="101"/>
      <c r="AH2" s="101"/>
      <c r="AI2" s="101"/>
      <c r="AJ2" s="101"/>
      <c r="AK2" s="101"/>
      <c r="AL2" s="101"/>
      <c r="AM2" s="102"/>
      <c r="AN2" s="102"/>
      <c r="AO2" s="444"/>
      <c r="AP2" s="445"/>
      <c r="AQ2" s="445"/>
      <c r="AR2" s="445"/>
      <c r="AS2" s="445"/>
      <c r="AT2" s="445"/>
      <c r="AU2" s="445"/>
      <c r="AV2" s="445"/>
      <c r="AW2" s="445"/>
      <c r="AX2" s="445"/>
      <c r="AY2" s="445"/>
      <c r="AZ2" s="445"/>
    </row>
    <row r="3" spans="1:54" ht="197.25" customHeight="1" thickBot="1">
      <c r="A3" s="443"/>
      <c r="B3" s="443"/>
      <c r="C3" s="443"/>
      <c r="D3" s="105" t="s">
        <v>144</v>
      </c>
      <c r="E3" s="99" t="s">
        <v>138</v>
      </c>
      <c r="F3" s="99" t="s">
        <v>122</v>
      </c>
      <c r="G3" s="211"/>
      <c r="H3" s="209" t="s">
        <v>124</v>
      </c>
      <c r="I3" s="100" t="s">
        <v>141</v>
      </c>
      <c r="J3" s="100" t="s">
        <v>142</v>
      </c>
      <c r="K3" s="100" t="s">
        <v>143</v>
      </c>
      <c r="L3" s="100" t="s">
        <v>126</v>
      </c>
      <c r="M3" s="211"/>
      <c r="N3" s="213" t="s">
        <v>145</v>
      </c>
      <c r="O3" s="136" t="s">
        <v>146</v>
      </c>
      <c r="P3" s="137" t="s">
        <v>154</v>
      </c>
      <c r="Q3" s="215"/>
      <c r="R3" s="214" t="s">
        <v>147</v>
      </c>
      <c r="S3" s="218" t="s">
        <v>148</v>
      </c>
      <c r="T3" s="219"/>
      <c r="U3" s="214" t="s">
        <v>149</v>
      </c>
      <c r="V3" s="220" t="s">
        <v>150</v>
      </c>
      <c r="W3" s="222"/>
      <c r="X3" s="221"/>
      <c r="Y3" s="103"/>
      <c r="Z3" s="103"/>
      <c r="AA3" s="103"/>
      <c r="AB3" s="103"/>
      <c r="AC3" s="103"/>
      <c r="AD3" s="103"/>
      <c r="AE3" s="103"/>
      <c r="AF3" s="103"/>
      <c r="AG3" s="103"/>
      <c r="AH3" s="103"/>
      <c r="AI3" s="103"/>
      <c r="AJ3" s="103"/>
      <c r="AK3" s="103"/>
      <c r="AL3" s="103"/>
      <c r="AM3" s="104"/>
      <c r="AN3" s="104"/>
      <c r="AO3" s="103"/>
      <c r="AP3" s="103"/>
      <c r="AQ3" s="103"/>
      <c r="AR3" s="103"/>
      <c r="AS3" s="103"/>
      <c r="AT3" s="103"/>
      <c r="AU3" s="103"/>
      <c r="AV3" s="103"/>
      <c r="AW3" s="103"/>
      <c r="AX3" s="103"/>
      <c r="AY3" s="103"/>
      <c r="AZ3" s="103"/>
      <c r="BA3" s="103"/>
      <c r="BB3" s="104"/>
    </row>
    <row r="4" spans="1:54">
      <c r="A4" s="106">
        <f>список!A2</f>
        <v>1</v>
      </c>
      <c r="B4" s="140" t="str">
        <f>IF(список!B2="","",список!B2)</f>
        <v/>
      </c>
      <c r="C4" s="107" t="s">
        <v>343</v>
      </c>
      <c r="D4" s="89" t="str">
        <f>'Социально-коммуникативное разви'!V5</f>
        <v/>
      </c>
      <c r="E4" s="145" t="str">
        <f>'Социально-коммуникативное разви'!AC5</f>
        <v/>
      </c>
      <c r="F4" s="86" t="str">
        <f>'Социально-коммуникативное разви'!AO5</f>
        <v/>
      </c>
      <c r="G4" s="212"/>
      <c r="H4" s="210" t="str">
        <f>'Познавательное развитие'!H5</f>
        <v/>
      </c>
      <c r="I4" s="85" t="str">
        <f>'Познавательное развитие'!O5</f>
        <v/>
      </c>
      <c r="J4" s="85" t="str">
        <f>'Познавательное развитие'!R5</f>
        <v/>
      </c>
      <c r="K4" s="85" t="str">
        <f>'Познавательное развитие'!Y5</f>
        <v/>
      </c>
      <c r="L4" s="107" t="str">
        <f>'Познавательное развитие'!AN5</f>
        <v/>
      </c>
      <c r="M4" s="212"/>
      <c r="N4" s="114" t="str">
        <f>'Художественно-эстетическое разв'!S5</f>
        <v/>
      </c>
      <c r="O4" s="110" t="str">
        <f>'Художественно-эстетическое разв'!AC5</f>
        <v/>
      </c>
      <c r="P4" s="86" t="str">
        <f>'Художественно-эстетическое разв'!AC5</f>
        <v/>
      </c>
      <c r="Q4" s="216"/>
      <c r="R4" s="114" t="str">
        <f>'Речевое развитие'!R4</f>
        <v/>
      </c>
      <c r="S4" s="86" t="str">
        <f>'Речевое развитие'!Z4</f>
        <v/>
      </c>
      <c r="T4" s="216"/>
      <c r="U4" s="114" t="str">
        <f>'Физическое развитие'!W4</f>
        <v/>
      </c>
      <c r="V4" s="86" t="str">
        <f>'Физическое развитие'!AB4</f>
        <v/>
      </c>
      <c r="W4" s="216"/>
      <c r="X4" s="114"/>
    </row>
    <row r="5" spans="1:54">
      <c r="A5" s="95">
        <f>список!A3</f>
        <v>2</v>
      </c>
      <c r="B5" s="141" t="str">
        <f>IF(список!B3="","",список!B3)</f>
        <v/>
      </c>
      <c r="C5" s="107" t="s">
        <v>343</v>
      </c>
      <c r="D5" s="89" t="str">
        <f>'Социально-коммуникативное разви'!V6</f>
        <v/>
      </c>
      <c r="E5" s="145" t="str">
        <f>'Социально-коммуникативное разви'!AC6</f>
        <v/>
      </c>
      <c r="F5" s="86" t="str">
        <f>'Социально-коммуникативное разви'!AO6</f>
        <v/>
      </c>
      <c r="G5" s="212"/>
      <c r="H5" s="210" t="str">
        <f>'Познавательное развитие'!H6</f>
        <v/>
      </c>
      <c r="I5" s="85" t="str">
        <f>'Познавательное развитие'!O6</f>
        <v/>
      </c>
      <c r="J5" s="85" t="str">
        <f>'Познавательное развитие'!R6</f>
        <v/>
      </c>
      <c r="K5" s="85" t="str">
        <f>'Познавательное развитие'!Y6</f>
        <v/>
      </c>
      <c r="L5" s="107" t="str">
        <f>'Познавательное развитие'!AN6</f>
        <v/>
      </c>
      <c r="M5" s="212"/>
      <c r="N5" s="114" t="str">
        <f>'Художественно-эстетическое разв'!S6</f>
        <v/>
      </c>
      <c r="O5" s="110" t="str">
        <f>'Художественно-эстетическое разв'!AC6</f>
        <v/>
      </c>
      <c r="P5" s="86" t="str">
        <f>'Художественно-эстетическое разв'!AC6</f>
        <v/>
      </c>
      <c r="Q5" s="216"/>
      <c r="R5" s="114" t="str">
        <f>'Речевое развитие'!R5</f>
        <v/>
      </c>
      <c r="S5" s="86" t="str">
        <f>'Речевое развитие'!Z5</f>
        <v/>
      </c>
      <c r="T5" s="216"/>
      <c r="U5" s="114" t="str">
        <f>'Физическое развитие'!W5</f>
        <v/>
      </c>
      <c r="V5" s="86" t="str">
        <f>'Физическое развитие'!AB5</f>
        <v/>
      </c>
      <c r="W5" s="216"/>
      <c r="X5" s="114"/>
    </row>
    <row r="6" spans="1:54">
      <c r="A6" s="95">
        <f>список!A4</f>
        <v>3</v>
      </c>
      <c r="B6" s="141" t="str">
        <f>IF(список!B4="","",список!B4)</f>
        <v/>
      </c>
      <c r="C6" s="107" t="s">
        <v>343</v>
      </c>
      <c r="D6" s="89" t="str">
        <f>'Социально-коммуникативное разви'!V7</f>
        <v/>
      </c>
      <c r="E6" s="145" t="str">
        <f>'Социально-коммуникативное разви'!AC7</f>
        <v/>
      </c>
      <c r="F6" s="86" t="str">
        <f>'Социально-коммуникативное разви'!AO7</f>
        <v/>
      </c>
      <c r="G6" s="212"/>
      <c r="H6" s="210" t="str">
        <f>'Познавательное развитие'!H7</f>
        <v/>
      </c>
      <c r="I6" s="85" t="str">
        <f>'Познавательное развитие'!O7</f>
        <v/>
      </c>
      <c r="J6" s="85" t="str">
        <f>'Познавательное развитие'!R7</f>
        <v/>
      </c>
      <c r="K6" s="85" t="str">
        <f>'Познавательное развитие'!Y7</f>
        <v/>
      </c>
      <c r="L6" s="107" t="str">
        <f>'Познавательное развитие'!AN7</f>
        <v/>
      </c>
      <c r="M6" s="212"/>
      <c r="N6" s="114" t="str">
        <f>'Художественно-эстетическое разв'!S7</f>
        <v/>
      </c>
      <c r="O6" s="110" t="str">
        <f>'Художественно-эстетическое разв'!AC7</f>
        <v/>
      </c>
      <c r="P6" s="86" t="str">
        <f>'Художественно-эстетическое разв'!AC7</f>
        <v/>
      </c>
      <c r="Q6" s="216"/>
      <c r="R6" s="114" t="str">
        <f>'Речевое развитие'!R6</f>
        <v/>
      </c>
      <c r="S6" s="86" t="str">
        <f>'Речевое развитие'!Z6</f>
        <v/>
      </c>
      <c r="T6" s="216"/>
      <c r="U6" s="114" t="str">
        <f>'Физическое развитие'!W6</f>
        <v/>
      </c>
      <c r="V6" s="86" t="str">
        <f>'Физическое развитие'!AB6</f>
        <v/>
      </c>
      <c r="W6" s="216"/>
      <c r="X6" s="114"/>
    </row>
    <row r="7" spans="1:54">
      <c r="A7" s="95">
        <f>список!A5</f>
        <v>4</v>
      </c>
      <c r="B7" s="141" t="str">
        <f>IF(список!B5="","",список!B5)</f>
        <v/>
      </c>
      <c r="C7" s="107" t="s">
        <v>343</v>
      </c>
      <c r="D7" s="89" t="str">
        <f>'Социально-коммуникативное разви'!V8</f>
        <v/>
      </c>
      <c r="E7" s="145" t="str">
        <f>'Социально-коммуникативное разви'!AC8</f>
        <v/>
      </c>
      <c r="F7" s="86" t="str">
        <f>'Социально-коммуникативное разви'!AO8</f>
        <v/>
      </c>
      <c r="G7" s="212"/>
      <c r="H7" s="210" t="str">
        <f>'Познавательное развитие'!H8</f>
        <v/>
      </c>
      <c r="I7" s="85" t="str">
        <f>'Познавательное развитие'!O8</f>
        <v/>
      </c>
      <c r="J7" s="85" t="str">
        <f>'Познавательное развитие'!R8</f>
        <v/>
      </c>
      <c r="K7" s="85" t="str">
        <f>'Познавательное развитие'!Y8</f>
        <v/>
      </c>
      <c r="L7" s="107" t="str">
        <f>'Познавательное развитие'!AN8</f>
        <v/>
      </c>
      <c r="M7" s="212"/>
      <c r="N7" s="114" t="str">
        <f>'Художественно-эстетическое разв'!S8</f>
        <v/>
      </c>
      <c r="O7" s="110" t="str">
        <f>'Художественно-эстетическое разв'!AC8</f>
        <v/>
      </c>
      <c r="P7" s="86" t="str">
        <f>'Художественно-эстетическое разв'!AC8</f>
        <v/>
      </c>
      <c r="Q7" s="216"/>
      <c r="R7" s="114" t="str">
        <f>'Речевое развитие'!R7</f>
        <v/>
      </c>
      <c r="S7" s="86" t="str">
        <f>'Речевое развитие'!Z7</f>
        <v/>
      </c>
      <c r="T7" s="216"/>
      <c r="U7" s="114" t="str">
        <f>'Физическое развитие'!W7</f>
        <v/>
      </c>
      <c r="V7" s="86" t="str">
        <f>'Физическое развитие'!AB7</f>
        <v/>
      </c>
      <c r="W7" s="216"/>
      <c r="X7" s="114"/>
    </row>
    <row r="8" spans="1:54">
      <c r="A8" s="95">
        <f>список!A6</f>
        <v>5</v>
      </c>
      <c r="B8" s="141" t="str">
        <f>IF(список!B6="","",список!B6)</f>
        <v/>
      </c>
      <c r="C8" s="107" t="s">
        <v>343</v>
      </c>
      <c r="D8" s="89" t="str">
        <f>'Социально-коммуникативное разви'!V9</f>
        <v/>
      </c>
      <c r="E8" s="145" t="str">
        <f>'Социально-коммуникативное разви'!AC9</f>
        <v/>
      </c>
      <c r="F8" s="86" t="str">
        <f>'Социально-коммуникативное разви'!AO9</f>
        <v/>
      </c>
      <c r="G8" s="212"/>
      <c r="H8" s="210" t="str">
        <f>'Познавательное развитие'!H9</f>
        <v/>
      </c>
      <c r="I8" s="85" t="str">
        <f>'Познавательное развитие'!O9</f>
        <v/>
      </c>
      <c r="J8" s="85" t="str">
        <f>'Познавательное развитие'!R9</f>
        <v/>
      </c>
      <c r="K8" s="85" t="str">
        <f>'Познавательное развитие'!Y9</f>
        <v/>
      </c>
      <c r="L8" s="107" t="str">
        <f>'Познавательное развитие'!AN9</f>
        <v/>
      </c>
      <c r="M8" s="212"/>
      <c r="N8" s="114" t="str">
        <f>'Художественно-эстетическое разв'!S9</f>
        <v/>
      </c>
      <c r="O8" s="110" t="str">
        <f>'Художественно-эстетическое разв'!AC9</f>
        <v/>
      </c>
      <c r="P8" s="86" t="str">
        <f>'Художественно-эстетическое разв'!AC9</f>
        <v/>
      </c>
      <c r="Q8" s="216"/>
      <c r="R8" s="114" t="str">
        <f>'Речевое развитие'!R8</f>
        <v/>
      </c>
      <c r="S8" s="86" t="str">
        <f>'Речевое развитие'!Z8</f>
        <v/>
      </c>
      <c r="T8" s="216"/>
      <c r="U8" s="114" t="str">
        <f>'Физическое развитие'!W8</f>
        <v/>
      </c>
      <c r="V8" s="86" t="str">
        <f>'Физическое развитие'!AB8</f>
        <v/>
      </c>
      <c r="W8" s="216"/>
      <c r="X8" s="114"/>
    </row>
    <row r="9" spans="1:54">
      <c r="A9" s="95">
        <f>список!A7</f>
        <v>6</v>
      </c>
      <c r="B9" s="141" t="str">
        <f>IF(список!B7="","",список!B7)</f>
        <v/>
      </c>
      <c r="C9" s="107" t="s">
        <v>343</v>
      </c>
      <c r="D9" s="89" t="str">
        <f>'Социально-коммуникативное разви'!V10</f>
        <v/>
      </c>
      <c r="E9" s="145" t="str">
        <f>'Социально-коммуникативное разви'!AC10</f>
        <v/>
      </c>
      <c r="F9" s="86" t="str">
        <f>'Социально-коммуникативное разви'!AO10</f>
        <v/>
      </c>
      <c r="G9" s="212"/>
      <c r="H9" s="210" t="str">
        <f>'Познавательное развитие'!H10</f>
        <v/>
      </c>
      <c r="I9" s="85" t="str">
        <f>'Познавательное развитие'!O10</f>
        <v/>
      </c>
      <c r="J9" s="85" t="str">
        <f>'Познавательное развитие'!R10</f>
        <v/>
      </c>
      <c r="K9" s="85" t="str">
        <f>'Познавательное развитие'!Y10</f>
        <v/>
      </c>
      <c r="L9" s="107" t="str">
        <f>'Познавательное развитие'!AN10</f>
        <v/>
      </c>
      <c r="M9" s="212"/>
      <c r="N9" s="114" t="str">
        <f>'Художественно-эстетическое разв'!S10</f>
        <v/>
      </c>
      <c r="O9" s="110" t="str">
        <f>'Художественно-эстетическое разв'!AC10</f>
        <v/>
      </c>
      <c r="P9" s="86" t="str">
        <f>'Художественно-эстетическое разв'!AC10</f>
        <v/>
      </c>
      <c r="Q9" s="216"/>
      <c r="R9" s="114" t="str">
        <f>'Речевое развитие'!R9</f>
        <v/>
      </c>
      <c r="S9" s="86" t="str">
        <f>'Речевое развитие'!Z9</f>
        <v/>
      </c>
      <c r="T9" s="216"/>
      <c r="U9" s="114" t="str">
        <f>'Физическое развитие'!W9</f>
        <v/>
      </c>
      <c r="V9" s="86" t="str">
        <f>'Физическое развитие'!AB9</f>
        <v/>
      </c>
      <c r="W9" s="216"/>
      <c r="X9" s="114"/>
    </row>
    <row r="10" spans="1:54">
      <c r="A10" s="95">
        <f>список!A8</f>
        <v>7</v>
      </c>
      <c r="B10" s="141" t="str">
        <f>IF(список!B8="","",список!B8)</f>
        <v/>
      </c>
      <c r="C10" s="107" t="s">
        <v>343</v>
      </c>
      <c r="D10" s="89" t="str">
        <f>'Социально-коммуникативное разви'!V11</f>
        <v/>
      </c>
      <c r="E10" s="145" t="str">
        <f>'Социально-коммуникативное разви'!AC11</f>
        <v/>
      </c>
      <c r="F10" s="86" t="str">
        <f>'Социально-коммуникативное разви'!AO11</f>
        <v/>
      </c>
      <c r="G10" s="212"/>
      <c r="H10" s="210" t="str">
        <f>'Познавательное развитие'!H11</f>
        <v/>
      </c>
      <c r="I10" s="85" t="str">
        <f>'Познавательное развитие'!O11</f>
        <v/>
      </c>
      <c r="J10" s="85" t="str">
        <f>'Познавательное развитие'!R11</f>
        <v/>
      </c>
      <c r="K10" s="85" t="str">
        <f>'Познавательное развитие'!Y11</f>
        <v/>
      </c>
      <c r="L10" s="107" t="str">
        <f>'Познавательное развитие'!AN11</f>
        <v/>
      </c>
      <c r="M10" s="212"/>
      <c r="N10" s="114" t="str">
        <f>'Художественно-эстетическое разв'!S11</f>
        <v/>
      </c>
      <c r="O10" s="110" t="str">
        <f>'Художественно-эстетическое разв'!AC11</f>
        <v/>
      </c>
      <c r="P10" s="86" t="str">
        <f>'Художественно-эстетическое разв'!AC11</f>
        <v/>
      </c>
      <c r="Q10" s="216"/>
      <c r="R10" s="114" t="str">
        <f>'Речевое развитие'!R10</f>
        <v/>
      </c>
      <c r="S10" s="86" t="str">
        <f>'Речевое развитие'!Z10</f>
        <v/>
      </c>
      <c r="T10" s="216"/>
      <c r="U10" s="114" t="str">
        <f>'Физическое развитие'!W10</f>
        <v/>
      </c>
      <c r="V10" s="86" t="str">
        <f>'Физическое развитие'!AB10</f>
        <v/>
      </c>
      <c r="W10" s="216"/>
      <c r="X10" s="114"/>
    </row>
    <row r="11" spans="1:54">
      <c r="A11" s="95">
        <f>список!A9</f>
        <v>8</v>
      </c>
      <c r="B11" s="141" t="str">
        <f>IF(список!B9="","",список!B9)</f>
        <v/>
      </c>
      <c r="C11" s="107" t="s">
        <v>343</v>
      </c>
      <c r="D11" s="89" t="str">
        <f>'Социально-коммуникативное разви'!V12</f>
        <v/>
      </c>
      <c r="E11" s="145" t="str">
        <f>'Социально-коммуникативное разви'!AC12</f>
        <v/>
      </c>
      <c r="F11" s="86" t="str">
        <f>'Социально-коммуникативное разви'!AO12</f>
        <v/>
      </c>
      <c r="G11" s="212"/>
      <c r="H11" s="210" t="str">
        <f>'Познавательное развитие'!H12</f>
        <v/>
      </c>
      <c r="I11" s="85" t="str">
        <f>'Познавательное развитие'!O12</f>
        <v/>
      </c>
      <c r="J11" s="85" t="str">
        <f>'Познавательное развитие'!R12</f>
        <v/>
      </c>
      <c r="K11" s="85" t="str">
        <f>'Познавательное развитие'!Y12</f>
        <v/>
      </c>
      <c r="L11" s="107" t="str">
        <f>'Познавательное развитие'!AN12</f>
        <v/>
      </c>
      <c r="M11" s="212"/>
      <c r="N11" s="114" t="str">
        <f>'Художественно-эстетическое разв'!S12</f>
        <v/>
      </c>
      <c r="O11" s="110" t="str">
        <f>'Художественно-эстетическое разв'!AC12</f>
        <v/>
      </c>
      <c r="P11" s="86" t="str">
        <f>'Художественно-эстетическое разв'!AC12</f>
        <v/>
      </c>
      <c r="Q11" s="216"/>
      <c r="R11" s="114" t="str">
        <f>'Речевое развитие'!R11</f>
        <v/>
      </c>
      <c r="S11" s="86" t="str">
        <f>'Речевое развитие'!Z11</f>
        <v/>
      </c>
      <c r="T11" s="216"/>
      <c r="U11" s="114" t="str">
        <f>'Физическое развитие'!W11</f>
        <v/>
      </c>
      <c r="V11" s="86" t="str">
        <f>'Физическое развитие'!AB11</f>
        <v/>
      </c>
      <c r="W11" s="216"/>
      <c r="X11" s="114"/>
    </row>
    <row r="12" spans="1:54">
      <c r="A12" s="95">
        <f>список!A10</f>
        <v>9</v>
      </c>
      <c r="B12" s="141" t="str">
        <f>IF(список!B10="","",список!B10)</f>
        <v/>
      </c>
      <c r="C12" s="107" t="s">
        <v>343</v>
      </c>
      <c r="D12" s="89" t="str">
        <f>'Социально-коммуникативное разви'!V13</f>
        <v/>
      </c>
      <c r="E12" s="145" t="str">
        <f>'Социально-коммуникативное разви'!AC13</f>
        <v/>
      </c>
      <c r="F12" s="86" t="str">
        <f>'Социально-коммуникативное разви'!AO13</f>
        <v/>
      </c>
      <c r="G12" s="212"/>
      <c r="H12" s="210" t="str">
        <f>'Познавательное развитие'!H13</f>
        <v/>
      </c>
      <c r="I12" s="85" t="str">
        <f>'Познавательное развитие'!O13</f>
        <v/>
      </c>
      <c r="J12" s="85" t="str">
        <f>'Познавательное развитие'!R13</f>
        <v/>
      </c>
      <c r="K12" s="85" t="str">
        <f>'Познавательное развитие'!Y13</f>
        <v/>
      </c>
      <c r="L12" s="107" t="str">
        <f>'Познавательное развитие'!AN13</f>
        <v/>
      </c>
      <c r="M12" s="212"/>
      <c r="N12" s="114" t="str">
        <f>'Художественно-эстетическое разв'!S13</f>
        <v/>
      </c>
      <c r="O12" s="110" t="str">
        <f>'Художественно-эстетическое разв'!AC13</f>
        <v/>
      </c>
      <c r="P12" s="86" t="str">
        <f>'Художественно-эстетическое разв'!AC13</f>
        <v/>
      </c>
      <c r="Q12" s="216"/>
      <c r="R12" s="114" t="str">
        <f>'Речевое развитие'!R12</f>
        <v/>
      </c>
      <c r="S12" s="86" t="str">
        <f>'Речевое развитие'!Z12</f>
        <v/>
      </c>
      <c r="T12" s="216"/>
      <c r="U12" s="114" t="str">
        <f>'Физическое развитие'!W12</f>
        <v/>
      </c>
      <c r="V12" s="86" t="str">
        <f>'Физическое развитие'!AB12</f>
        <v/>
      </c>
      <c r="W12" s="216"/>
      <c r="X12" s="114"/>
    </row>
    <row r="13" spans="1:54">
      <c r="A13" s="95">
        <f>список!A11</f>
        <v>10</v>
      </c>
      <c r="B13" s="141" t="str">
        <f>IF(список!B11="","",список!B11)</f>
        <v/>
      </c>
      <c r="C13" s="107" t="s">
        <v>343</v>
      </c>
      <c r="D13" s="89" t="str">
        <f>'Социально-коммуникативное разви'!V14</f>
        <v/>
      </c>
      <c r="E13" s="145" t="str">
        <f>'Социально-коммуникативное разви'!AC14</f>
        <v/>
      </c>
      <c r="F13" s="86" t="str">
        <f>'Социально-коммуникативное разви'!AO14</f>
        <v/>
      </c>
      <c r="G13" s="212"/>
      <c r="H13" s="210" t="str">
        <f>'Познавательное развитие'!H14</f>
        <v/>
      </c>
      <c r="I13" s="85" t="str">
        <f>'Познавательное развитие'!O14</f>
        <v/>
      </c>
      <c r="J13" s="85" t="str">
        <f>'Познавательное развитие'!R14</f>
        <v/>
      </c>
      <c r="K13" s="85" t="str">
        <f>'Познавательное развитие'!Y14</f>
        <v/>
      </c>
      <c r="L13" s="107" t="str">
        <f>'Познавательное развитие'!AN14</f>
        <v/>
      </c>
      <c r="M13" s="212"/>
      <c r="N13" s="114" t="str">
        <f>'Художественно-эстетическое разв'!S14</f>
        <v/>
      </c>
      <c r="O13" s="110" t="str">
        <f>'Художественно-эстетическое разв'!AC14</f>
        <v/>
      </c>
      <c r="P13" s="86" t="str">
        <f>'Художественно-эстетическое разв'!AC14</f>
        <v/>
      </c>
      <c r="Q13" s="216"/>
      <c r="R13" s="114" t="str">
        <f>'Речевое развитие'!R13</f>
        <v/>
      </c>
      <c r="S13" s="86" t="str">
        <f>'Речевое развитие'!Z13</f>
        <v/>
      </c>
      <c r="T13" s="216"/>
      <c r="U13" s="114" t="str">
        <f>'Физическое развитие'!W13</f>
        <v/>
      </c>
      <c r="V13" s="86" t="str">
        <f>'Физическое развитие'!AB13</f>
        <v/>
      </c>
      <c r="W13" s="216"/>
      <c r="X13" s="114"/>
    </row>
    <row r="14" spans="1:54">
      <c r="A14" s="95">
        <f>список!A12</f>
        <v>11</v>
      </c>
      <c r="B14" s="141" t="str">
        <f>IF(список!B12="","",список!B12)</f>
        <v/>
      </c>
      <c r="C14" s="107" t="s">
        <v>343</v>
      </c>
      <c r="D14" s="89" t="str">
        <f>'Социально-коммуникативное разви'!V15</f>
        <v/>
      </c>
      <c r="E14" s="145" t="str">
        <f>'Социально-коммуникативное разви'!AC15</f>
        <v/>
      </c>
      <c r="F14" s="86" t="str">
        <f>'Социально-коммуникативное разви'!AO15</f>
        <v/>
      </c>
      <c r="G14" s="212"/>
      <c r="H14" s="210" t="str">
        <f>'Познавательное развитие'!H15</f>
        <v/>
      </c>
      <c r="I14" s="85" t="str">
        <f>'Познавательное развитие'!O15</f>
        <v/>
      </c>
      <c r="J14" s="85" t="str">
        <f>'Познавательное развитие'!R15</f>
        <v/>
      </c>
      <c r="K14" s="85" t="str">
        <f>'Познавательное развитие'!Y15</f>
        <v/>
      </c>
      <c r="L14" s="107" t="str">
        <f>'Познавательное развитие'!AN15</f>
        <v/>
      </c>
      <c r="M14" s="212"/>
      <c r="N14" s="114" t="str">
        <f>'Художественно-эстетическое разв'!S15</f>
        <v/>
      </c>
      <c r="O14" s="110" t="str">
        <f>'Художественно-эстетическое разв'!AC15</f>
        <v/>
      </c>
      <c r="P14" s="86" t="str">
        <f>'Художественно-эстетическое разв'!AC15</f>
        <v/>
      </c>
      <c r="Q14" s="216"/>
      <c r="R14" s="114" t="str">
        <f>'Речевое развитие'!R14</f>
        <v/>
      </c>
      <c r="S14" s="86" t="str">
        <f>'Речевое развитие'!Z14</f>
        <v/>
      </c>
      <c r="T14" s="216"/>
      <c r="U14" s="114" t="str">
        <f>'Физическое развитие'!W14</f>
        <v/>
      </c>
      <c r="V14" s="86" t="str">
        <f>'Физическое развитие'!AB14</f>
        <v/>
      </c>
      <c r="W14" s="216"/>
      <c r="X14" s="114"/>
    </row>
    <row r="15" spans="1:54">
      <c r="A15" s="95">
        <f>список!A13</f>
        <v>12</v>
      </c>
      <c r="B15" s="141" t="str">
        <f>IF(список!B13="","",список!B13)</f>
        <v/>
      </c>
      <c r="C15" s="107" t="s">
        <v>343</v>
      </c>
      <c r="D15" s="89" t="str">
        <f>'Социально-коммуникативное разви'!V16</f>
        <v/>
      </c>
      <c r="E15" s="145" t="str">
        <f>'Социально-коммуникативное разви'!AC16</f>
        <v/>
      </c>
      <c r="F15" s="86" t="str">
        <f>'Социально-коммуникативное разви'!AO16</f>
        <v/>
      </c>
      <c r="G15" s="212"/>
      <c r="H15" s="210" t="str">
        <f>'Познавательное развитие'!H16</f>
        <v/>
      </c>
      <c r="I15" s="85" t="str">
        <f>'Познавательное развитие'!O16</f>
        <v/>
      </c>
      <c r="J15" s="85" t="str">
        <f>'Познавательное развитие'!R16</f>
        <v/>
      </c>
      <c r="K15" s="85" t="str">
        <f>'Познавательное развитие'!Y16</f>
        <v/>
      </c>
      <c r="L15" s="107" t="str">
        <f>'Познавательное развитие'!AN16</f>
        <v/>
      </c>
      <c r="M15" s="212"/>
      <c r="N15" s="114" t="str">
        <f>'Художественно-эстетическое разв'!S16</f>
        <v/>
      </c>
      <c r="O15" s="110" t="str">
        <f>'Художественно-эстетическое разв'!AC16</f>
        <v/>
      </c>
      <c r="P15" s="86" t="str">
        <f>'Художественно-эстетическое разв'!AC16</f>
        <v/>
      </c>
      <c r="Q15" s="216"/>
      <c r="R15" s="114" t="str">
        <f>'Речевое развитие'!R15</f>
        <v/>
      </c>
      <c r="S15" s="86" t="str">
        <f>'Речевое развитие'!Z15</f>
        <v/>
      </c>
      <c r="T15" s="216"/>
      <c r="U15" s="114" t="str">
        <f>'Физическое развитие'!W15</f>
        <v/>
      </c>
      <c r="V15" s="86" t="str">
        <f>'Физическое развитие'!AB15</f>
        <v/>
      </c>
      <c r="W15" s="216"/>
      <c r="X15" s="114"/>
    </row>
    <row r="16" spans="1:54">
      <c r="A16" s="95">
        <f>список!A14</f>
        <v>13</v>
      </c>
      <c r="B16" s="141" t="str">
        <f>IF(список!B14="","",список!B14)</f>
        <v/>
      </c>
      <c r="C16" s="107" t="s">
        <v>343</v>
      </c>
      <c r="D16" s="89" t="str">
        <f>'Социально-коммуникативное разви'!V17</f>
        <v/>
      </c>
      <c r="E16" s="145" t="str">
        <f>'Социально-коммуникативное разви'!AC17</f>
        <v/>
      </c>
      <c r="F16" s="86" t="str">
        <f>'Социально-коммуникативное разви'!AO17</f>
        <v/>
      </c>
      <c r="G16" s="212"/>
      <c r="H16" s="210" t="str">
        <f>'Познавательное развитие'!H17</f>
        <v/>
      </c>
      <c r="I16" s="85" t="str">
        <f>'Познавательное развитие'!O17</f>
        <v/>
      </c>
      <c r="J16" s="85" t="str">
        <f>'Познавательное развитие'!R17</f>
        <v/>
      </c>
      <c r="K16" s="85" t="str">
        <f>'Познавательное развитие'!Y17</f>
        <v/>
      </c>
      <c r="L16" s="107" t="str">
        <f>'Познавательное развитие'!AN17</f>
        <v/>
      </c>
      <c r="M16" s="212"/>
      <c r="N16" s="114" t="str">
        <f>'Художественно-эстетическое разв'!S17</f>
        <v/>
      </c>
      <c r="O16" s="110" t="str">
        <f>'Художественно-эстетическое разв'!AC17</f>
        <v/>
      </c>
      <c r="P16" s="86" t="str">
        <f>'Художественно-эстетическое разв'!AC17</f>
        <v/>
      </c>
      <c r="Q16" s="216"/>
      <c r="R16" s="114" t="str">
        <f>'Речевое развитие'!R16</f>
        <v/>
      </c>
      <c r="S16" s="86" t="str">
        <f>'Речевое развитие'!Z16</f>
        <v/>
      </c>
      <c r="T16" s="216"/>
      <c r="U16" s="114" t="str">
        <f>'Физическое развитие'!W16</f>
        <v/>
      </c>
      <c r="V16" s="86" t="str">
        <f>'Физическое развитие'!AB16</f>
        <v/>
      </c>
      <c r="W16" s="216"/>
      <c r="X16" s="114"/>
    </row>
    <row r="17" spans="1:24">
      <c r="A17" s="95">
        <f>список!A15</f>
        <v>14</v>
      </c>
      <c r="B17" s="141" t="str">
        <f>IF(список!B15="","",список!B15)</f>
        <v/>
      </c>
      <c r="C17" s="107" t="s">
        <v>343</v>
      </c>
      <c r="D17" s="89" t="str">
        <f>'Социально-коммуникативное разви'!V18</f>
        <v/>
      </c>
      <c r="E17" s="145" t="str">
        <f>'Социально-коммуникативное разви'!AC18</f>
        <v/>
      </c>
      <c r="F17" s="86" t="str">
        <f>'Социально-коммуникативное разви'!AO18</f>
        <v/>
      </c>
      <c r="G17" s="212"/>
      <c r="H17" s="210" t="str">
        <f>'Познавательное развитие'!H18</f>
        <v/>
      </c>
      <c r="I17" s="85" t="str">
        <f>'Познавательное развитие'!O18</f>
        <v/>
      </c>
      <c r="J17" s="85" t="str">
        <f>'Познавательное развитие'!R18</f>
        <v/>
      </c>
      <c r="K17" s="85" t="str">
        <f>'Познавательное развитие'!Y18</f>
        <v/>
      </c>
      <c r="L17" s="107" t="str">
        <f>'Познавательное развитие'!AN18</f>
        <v/>
      </c>
      <c r="M17" s="212"/>
      <c r="N17" s="114" t="str">
        <f>'Художественно-эстетическое разв'!S18</f>
        <v/>
      </c>
      <c r="O17" s="110" t="str">
        <f>'Художественно-эстетическое разв'!AC18</f>
        <v/>
      </c>
      <c r="P17" s="86" t="str">
        <f>'Художественно-эстетическое разв'!AC18</f>
        <v/>
      </c>
      <c r="Q17" s="216"/>
      <c r="R17" s="114" t="str">
        <f>'Речевое развитие'!R17</f>
        <v/>
      </c>
      <c r="S17" s="86" t="str">
        <f>'Речевое развитие'!Z17</f>
        <v/>
      </c>
      <c r="T17" s="216"/>
      <c r="U17" s="114" t="str">
        <f>'Физическое развитие'!W17</f>
        <v/>
      </c>
      <c r="V17" s="86" t="str">
        <f>'Физическое развитие'!AB17</f>
        <v/>
      </c>
      <c r="W17" s="216"/>
      <c r="X17" s="114"/>
    </row>
    <row r="18" spans="1:24">
      <c r="A18" s="95">
        <f>список!A16</f>
        <v>15</v>
      </c>
      <c r="B18" s="141" t="str">
        <f>IF(список!B16="","",список!B16)</f>
        <v/>
      </c>
      <c r="C18" s="107" t="s">
        <v>343</v>
      </c>
      <c r="D18" s="89" t="str">
        <f>'Социально-коммуникативное разви'!V19</f>
        <v/>
      </c>
      <c r="E18" s="145" t="str">
        <f>'Социально-коммуникативное разви'!AC19</f>
        <v/>
      </c>
      <c r="F18" s="86" t="str">
        <f>'Социально-коммуникативное разви'!AO19</f>
        <v/>
      </c>
      <c r="G18" s="212"/>
      <c r="H18" s="210" t="str">
        <f>'Познавательное развитие'!H19</f>
        <v/>
      </c>
      <c r="I18" s="85" t="str">
        <f>'Познавательное развитие'!O19</f>
        <v/>
      </c>
      <c r="J18" s="85" t="str">
        <f>'Познавательное развитие'!R19</f>
        <v/>
      </c>
      <c r="K18" s="85" t="str">
        <f>'Познавательное развитие'!Y19</f>
        <v/>
      </c>
      <c r="L18" s="107" t="str">
        <f>'Познавательное развитие'!AN19</f>
        <v/>
      </c>
      <c r="M18" s="212"/>
      <c r="N18" s="114" t="str">
        <f>'Художественно-эстетическое разв'!S19</f>
        <v/>
      </c>
      <c r="O18" s="110" t="str">
        <f>'Художественно-эстетическое разв'!AC19</f>
        <v/>
      </c>
      <c r="P18" s="86" t="str">
        <f>'Художественно-эстетическое разв'!AC19</f>
        <v/>
      </c>
      <c r="Q18" s="216"/>
      <c r="R18" s="114" t="str">
        <f>'Речевое развитие'!R18</f>
        <v/>
      </c>
      <c r="S18" s="86" t="str">
        <f>'Речевое развитие'!Z18</f>
        <v/>
      </c>
      <c r="T18" s="216"/>
      <c r="U18" s="114" t="str">
        <f>'Физическое развитие'!W18</f>
        <v/>
      </c>
      <c r="V18" s="86" t="str">
        <f>'Физическое развитие'!AB18</f>
        <v/>
      </c>
      <c r="W18" s="216"/>
      <c r="X18" s="114"/>
    </row>
    <row r="19" spans="1:24">
      <c r="A19" s="95">
        <f>список!A17</f>
        <v>16</v>
      </c>
      <c r="B19" s="141" t="str">
        <f>IF(список!B17="","",список!B17)</f>
        <v/>
      </c>
      <c r="C19" s="107" t="s">
        <v>343</v>
      </c>
      <c r="D19" s="89" t="str">
        <f>'Социально-коммуникативное разви'!V20</f>
        <v/>
      </c>
      <c r="E19" s="145" t="str">
        <f>'Социально-коммуникативное разви'!AC20</f>
        <v/>
      </c>
      <c r="F19" s="86" t="str">
        <f>'Социально-коммуникативное разви'!AO20</f>
        <v/>
      </c>
      <c r="G19" s="212"/>
      <c r="H19" s="210" t="str">
        <f>'Познавательное развитие'!H20</f>
        <v/>
      </c>
      <c r="I19" s="85" t="str">
        <f>'Познавательное развитие'!O20</f>
        <v/>
      </c>
      <c r="J19" s="85" t="str">
        <f>'Познавательное развитие'!R20</f>
        <v/>
      </c>
      <c r="K19" s="85" t="str">
        <f>'Познавательное развитие'!Y20</f>
        <v/>
      </c>
      <c r="L19" s="107" t="str">
        <f>'Познавательное развитие'!AN20</f>
        <v/>
      </c>
      <c r="M19" s="212"/>
      <c r="N19" s="114" t="str">
        <f>'Художественно-эстетическое разв'!S20</f>
        <v/>
      </c>
      <c r="O19" s="110" t="str">
        <f>'Художественно-эстетическое разв'!AC20</f>
        <v/>
      </c>
      <c r="P19" s="86" t="str">
        <f>'Художественно-эстетическое разв'!AC20</f>
        <v/>
      </c>
      <c r="Q19" s="216"/>
      <c r="R19" s="114" t="str">
        <f>'Речевое развитие'!R19</f>
        <v/>
      </c>
      <c r="S19" s="86" t="str">
        <f>'Речевое развитие'!Z19</f>
        <v/>
      </c>
      <c r="T19" s="216"/>
      <c r="U19" s="114" t="str">
        <f>'Физическое развитие'!W19</f>
        <v/>
      </c>
      <c r="V19" s="86" t="str">
        <f>'Физическое развитие'!AB19</f>
        <v/>
      </c>
      <c r="W19" s="216"/>
      <c r="X19" s="114"/>
    </row>
    <row r="20" spans="1:24">
      <c r="A20" s="95">
        <f>список!A18</f>
        <v>17</v>
      </c>
      <c r="B20" s="141" t="str">
        <f>IF(список!B18="","",список!B18)</f>
        <v/>
      </c>
      <c r="C20" s="107" t="s">
        <v>343</v>
      </c>
      <c r="D20" s="89" t="str">
        <f>'Социально-коммуникативное разви'!V21</f>
        <v/>
      </c>
      <c r="E20" s="145" t="str">
        <f>'Социально-коммуникативное разви'!AC21</f>
        <v/>
      </c>
      <c r="F20" s="86" t="str">
        <f>'Социально-коммуникативное разви'!AO21</f>
        <v/>
      </c>
      <c r="G20" s="212"/>
      <c r="H20" s="210" t="str">
        <f>'Познавательное развитие'!H21</f>
        <v/>
      </c>
      <c r="I20" s="85" t="str">
        <f>'Познавательное развитие'!O21</f>
        <v/>
      </c>
      <c r="J20" s="85" t="str">
        <f>'Познавательное развитие'!R21</f>
        <v/>
      </c>
      <c r="K20" s="85" t="str">
        <f>'Познавательное развитие'!Y21</f>
        <v/>
      </c>
      <c r="L20" s="107" t="str">
        <f>'Познавательное развитие'!AN21</f>
        <v/>
      </c>
      <c r="M20" s="212"/>
      <c r="N20" s="114" t="str">
        <f>'Художественно-эстетическое разв'!S21</f>
        <v/>
      </c>
      <c r="O20" s="110" t="str">
        <f>'Художественно-эстетическое разв'!AC21</f>
        <v/>
      </c>
      <c r="P20" s="86" t="str">
        <f>'Художественно-эстетическое разв'!AC21</f>
        <v/>
      </c>
      <c r="Q20" s="216"/>
      <c r="R20" s="114" t="str">
        <f>'Речевое развитие'!R20</f>
        <v/>
      </c>
      <c r="S20" s="86" t="str">
        <f>'Речевое развитие'!Z20</f>
        <v/>
      </c>
      <c r="T20" s="216"/>
      <c r="U20" s="114" t="str">
        <f>'Физическое развитие'!W20</f>
        <v/>
      </c>
      <c r="V20" s="86" t="str">
        <f>'Физическое развитие'!AB20</f>
        <v/>
      </c>
      <c r="W20" s="216"/>
      <c r="X20" s="114"/>
    </row>
    <row r="21" spans="1:24">
      <c r="A21" s="95">
        <f>список!A19</f>
        <v>18</v>
      </c>
      <c r="B21" s="141" t="str">
        <f>IF(список!B19="","",список!B19)</f>
        <v/>
      </c>
      <c r="C21" s="107" t="s">
        <v>343</v>
      </c>
      <c r="D21" s="89" t="str">
        <f>'Социально-коммуникативное разви'!V22</f>
        <v/>
      </c>
      <c r="E21" s="145" t="str">
        <f>'Социально-коммуникативное разви'!AC22</f>
        <v/>
      </c>
      <c r="F21" s="86" t="str">
        <f>'Социально-коммуникативное разви'!AO22</f>
        <v/>
      </c>
      <c r="G21" s="212"/>
      <c r="H21" s="210" t="str">
        <f>'Познавательное развитие'!H22</f>
        <v/>
      </c>
      <c r="I21" s="85" t="str">
        <f>'Познавательное развитие'!O22</f>
        <v/>
      </c>
      <c r="J21" s="85" t="str">
        <f>'Познавательное развитие'!R22</f>
        <v/>
      </c>
      <c r="K21" s="85" t="str">
        <f>'Познавательное развитие'!Y22</f>
        <v/>
      </c>
      <c r="L21" s="107" t="str">
        <f>'Познавательное развитие'!AN22</f>
        <v/>
      </c>
      <c r="M21" s="212"/>
      <c r="N21" s="114" t="str">
        <f>'Художественно-эстетическое разв'!S22</f>
        <v/>
      </c>
      <c r="O21" s="110" t="str">
        <f>'Художественно-эстетическое разв'!AC22</f>
        <v/>
      </c>
      <c r="P21" s="86" t="str">
        <f>'Художественно-эстетическое разв'!AC22</f>
        <v/>
      </c>
      <c r="Q21" s="216"/>
      <c r="R21" s="114" t="str">
        <f>'Речевое развитие'!R21</f>
        <v/>
      </c>
      <c r="S21" s="86" t="str">
        <f>'Речевое развитие'!Z21</f>
        <v/>
      </c>
      <c r="T21" s="216"/>
      <c r="U21" s="114" t="str">
        <f>'Физическое развитие'!W21</f>
        <v/>
      </c>
      <c r="V21" s="86" t="str">
        <f>'Физическое развитие'!AB21</f>
        <v/>
      </c>
      <c r="W21" s="216"/>
      <c r="X21" s="114"/>
    </row>
    <row r="22" spans="1:24">
      <c r="A22" s="95">
        <f>список!A20</f>
        <v>19</v>
      </c>
      <c r="B22" s="141" t="str">
        <f>IF(список!B20="","",список!B20)</f>
        <v/>
      </c>
      <c r="C22" s="107" t="s">
        <v>343</v>
      </c>
      <c r="D22" s="89" t="str">
        <f>'Социально-коммуникативное разви'!V23</f>
        <v/>
      </c>
      <c r="E22" s="145" t="str">
        <f>'Социально-коммуникативное разви'!AC23</f>
        <v/>
      </c>
      <c r="F22" s="86" t="str">
        <f>'Социально-коммуникативное разви'!AO23</f>
        <v/>
      </c>
      <c r="G22" s="212"/>
      <c r="H22" s="210" t="str">
        <f>'Познавательное развитие'!H23</f>
        <v/>
      </c>
      <c r="I22" s="85" t="str">
        <f>'Познавательное развитие'!O23</f>
        <v/>
      </c>
      <c r="J22" s="85" t="str">
        <f>'Познавательное развитие'!R23</f>
        <v/>
      </c>
      <c r="K22" s="85" t="str">
        <f>'Познавательное развитие'!Y23</f>
        <v/>
      </c>
      <c r="L22" s="107" t="str">
        <f>'Познавательное развитие'!AN23</f>
        <v/>
      </c>
      <c r="M22" s="212"/>
      <c r="N22" s="114" t="str">
        <f>'Художественно-эстетическое разв'!S23</f>
        <v/>
      </c>
      <c r="O22" s="110" t="str">
        <f>'Художественно-эстетическое разв'!AC23</f>
        <v/>
      </c>
      <c r="P22" s="86" t="str">
        <f>'Художественно-эстетическое разв'!AC23</f>
        <v/>
      </c>
      <c r="Q22" s="216"/>
      <c r="R22" s="114" t="str">
        <f>'Речевое развитие'!R22</f>
        <v/>
      </c>
      <c r="S22" s="86" t="str">
        <f>'Речевое развитие'!Z22</f>
        <v/>
      </c>
      <c r="T22" s="216"/>
      <c r="U22" s="114" t="str">
        <f>'Физическое развитие'!W22</f>
        <v/>
      </c>
      <c r="V22" s="86" t="str">
        <f>'Физическое развитие'!AB22</f>
        <v/>
      </c>
      <c r="W22" s="216"/>
      <c r="X22" s="114"/>
    </row>
    <row r="23" spans="1:24">
      <c r="A23" s="95">
        <f>список!A21</f>
        <v>20</v>
      </c>
      <c r="B23" s="141" t="str">
        <f>IF(список!B21="","",список!B21)</f>
        <v/>
      </c>
      <c r="C23" s="107" t="s">
        <v>343</v>
      </c>
      <c r="D23" s="89" t="str">
        <f>'Социально-коммуникативное разви'!V24</f>
        <v/>
      </c>
      <c r="E23" s="145" t="str">
        <f>'Социально-коммуникативное разви'!AC24</f>
        <v/>
      </c>
      <c r="F23" s="86" t="str">
        <f>'Социально-коммуникативное разви'!AO24</f>
        <v/>
      </c>
      <c r="G23" s="212"/>
      <c r="H23" s="210" t="str">
        <f>'Познавательное развитие'!H24</f>
        <v/>
      </c>
      <c r="I23" s="85" t="str">
        <f>'Познавательное развитие'!O24</f>
        <v/>
      </c>
      <c r="J23" s="85" t="str">
        <f>'Познавательное развитие'!R24</f>
        <v/>
      </c>
      <c r="K23" s="85" t="str">
        <f>'Познавательное развитие'!Y24</f>
        <v/>
      </c>
      <c r="L23" s="107" t="str">
        <f>'Познавательное развитие'!AN24</f>
        <v/>
      </c>
      <c r="M23" s="212"/>
      <c r="N23" s="114" t="str">
        <f>'Художественно-эстетическое разв'!S24</f>
        <v/>
      </c>
      <c r="O23" s="110" t="str">
        <f>'Художественно-эстетическое разв'!AC24</f>
        <v/>
      </c>
      <c r="P23" s="86" t="str">
        <f>'Художественно-эстетическое разв'!AC24</f>
        <v/>
      </c>
      <c r="Q23" s="216"/>
      <c r="R23" s="114" t="str">
        <f>'Речевое развитие'!R23</f>
        <v/>
      </c>
      <c r="S23" s="86" t="str">
        <f>'Речевое развитие'!Z23</f>
        <v/>
      </c>
      <c r="T23" s="216"/>
      <c r="U23" s="114" t="str">
        <f>'Физическое развитие'!W23</f>
        <v/>
      </c>
      <c r="V23" s="86" t="str">
        <f>'Физическое развитие'!AB23</f>
        <v/>
      </c>
      <c r="W23" s="216"/>
      <c r="X23" s="114"/>
    </row>
    <row r="24" spans="1:24">
      <c r="A24" s="95">
        <f>список!A22</f>
        <v>21</v>
      </c>
      <c r="B24" s="141" t="str">
        <f>IF(список!B22="","",список!B22)</f>
        <v/>
      </c>
      <c r="C24" s="107" t="s">
        <v>343</v>
      </c>
      <c r="D24" s="89" t="str">
        <f>'Социально-коммуникативное разви'!V25</f>
        <v/>
      </c>
      <c r="E24" s="145" t="str">
        <f>'Социально-коммуникативное разви'!AC25</f>
        <v/>
      </c>
      <c r="F24" s="86" t="str">
        <f>'Социально-коммуникативное разви'!AO25</f>
        <v/>
      </c>
      <c r="G24" s="212"/>
      <c r="H24" s="210" t="str">
        <f>'Познавательное развитие'!H25</f>
        <v/>
      </c>
      <c r="I24" s="85" t="str">
        <f>'Познавательное развитие'!O25</f>
        <v/>
      </c>
      <c r="J24" s="85" t="str">
        <f>'Познавательное развитие'!R25</f>
        <v/>
      </c>
      <c r="K24" s="85" t="str">
        <f>'Познавательное развитие'!Y25</f>
        <v/>
      </c>
      <c r="L24" s="107" t="str">
        <f>'Познавательное развитие'!AN25</f>
        <v/>
      </c>
      <c r="M24" s="212"/>
      <c r="N24" s="114" t="str">
        <f>'Художественно-эстетическое разв'!S25</f>
        <v/>
      </c>
      <c r="O24" s="110" t="str">
        <f>'Художественно-эстетическое разв'!AC25</f>
        <v/>
      </c>
      <c r="P24" s="86" t="str">
        <f>'Художественно-эстетическое разв'!AC25</f>
        <v/>
      </c>
      <c r="Q24" s="216"/>
      <c r="R24" s="114" t="str">
        <f>'Речевое развитие'!R24</f>
        <v/>
      </c>
      <c r="S24" s="86" t="str">
        <f>'Речевое развитие'!Z24</f>
        <v/>
      </c>
      <c r="T24" s="216"/>
      <c r="U24" s="114" t="str">
        <f>'Физическое развитие'!W24</f>
        <v/>
      </c>
      <c r="V24" s="86" t="str">
        <f>'Физическое развитие'!AB24</f>
        <v/>
      </c>
      <c r="W24" s="216"/>
      <c r="X24" s="114"/>
    </row>
    <row r="25" spans="1:24">
      <c r="A25" s="95">
        <f>список!A23</f>
        <v>22</v>
      </c>
      <c r="B25" s="141" t="str">
        <f>IF(список!B23="","",список!B23)</f>
        <v/>
      </c>
      <c r="C25" s="107" t="s">
        <v>343</v>
      </c>
      <c r="D25" s="89" t="str">
        <f>'Социально-коммуникативное разви'!V26</f>
        <v/>
      </c>
      <c r="E25" s="145" t="str">
        <f>'Социально-коммуникативное разви'!AC26</f>
        <v/>
      </c>
      <c r="F25" s="86" t="str">
        <f>'Социально-коммуникативное разви'!AO26</f>
        <v/>
      </c>
      <c r="G25" s="212"/>
      <c r="H25" s="210" t="str">
        <f>'Познавательное развитие'!H26</f>
        <v/>
      </c>
      <c r="I25" s="85" t="str">
        <f>'Познавательное развитие'!O26</f>
        <v/>
      </c>
      <c r="J25" s="85" t="str">
        <f>'Познавательное развитие'!R26</f>
        <v/>
      </c>
      <c r="K25" s="85" t="str">
        <f>'Познавательное развитие'!Y26</f>
        <v/>
      </c>
      <c r="L25" s="107" t="str">
        <f>'Познавательное развитие'!AN26</f>
        <v/>
      </c>
      <c r="M25" s="212"/>
      <c r="N25" s="114" t="str">
        <f>'Художественно-эстетическое разв'!S26</f>
        <v/>
      </c>
      <c r="O25" s="110" t="str">
        <f>'Художественно-эстетическое разв'!AC26</f>
        <v/>
      </c>
      <c r="P25" s="86" t="str">
        <f>'Художественно-эстетическое разв'!AC26</f>
        <v/>
      </c>
      <c r="Q25" s="216"/>
      <c r="R25" s="114" t="str">
        <f>'Речевое развитие'!R25</f>
        <v/>
      </c>
      <c r="S25" s="86" t="str">
        <f>'Речевое развитие'!Z25</f>
        <v/>
      </c>
      <c r="T25" s="216"/>
      <c r="U25" s="114" t="str">
        <f>'Физическое развитие'!W25</f>
        <v/>
      </c>
      <c r="V25" s="86" t="str">
        <f>'Физическое развитие'!AB25</f>
        <v/>
      </c>
      <c r="W25" s="216"/>
      <c r="X25" s="114"/>
    </row>
    <row r="26" spans="1:24">
      <c r="A26" s="95">
        <f>список!A24</f>
        <v>23</v>
      </c>
      <c r="B26" s="141" t="str">
        <f>IF(список!B24="","",список!B24)</f>
        <v/>
      </c>
      <c r="C26" s="107" t="s">
        <v>343</v>
      </c>
      <c r="D26" s="89" t="str">
        <f>'Социально-коммуникативное разви'!V27</f>
        <v/>
      </c>
      <c r="E26" s="145" t="str">
        <f>'Социально-коммуникативное разви'!AC27</f>
        <v/>
      </c>
      <c r="F26" s="86" t="str">
        <f>'Социально-коммуникативное разви'!AO27</f>
        <v/>
      </c>
      <c r="G26" s="212"/>
      <c r="H26" s="210" t="str">
        <f>'Познавательное развитие'!H27</f>
        <v/>
      </c>
      <c r="I26" s="85" t="str">
        <f>'Познавательное развитие'!O27</f>
        <v/>
      </c>
      <c r="J26" s="85" t="str">
        <f>'Познавательное развитие'!R27</f>
        <v/>
      </c>
      <c r="K26" s="85" t="str">
        <f>'Познавательное развитие'!Y27</f>
        <v/>
      </c>
      <c r="L26" s="107" t="str">
        <f>'Познавательное развитие'!AN27</f>
        <v/>
      </c>
      <c r="M26" s="212"/>
      <c r="N26" s="114" t="str">
        <f>'Художественно-эстетическое разв'!S27</f>
        <v/>
      </c>
      <c r="O26" s="110" t="str">
        <f>'Художественно-эстетическое разв'!AC27</f>
        <v/>
      </c>
      <c r="P26" s="86" t="str">
        <f>'Художественно-эстетическое разв'!AC27</f>
        <v/>
      </c>
      <c r="Q26" s="216"/>
      <c r="R26" s="114" t="str">
        <f>'Речевое развитие'!R26</f>
        <v/>
      </c>
      <c r="S26" s="86" t="str">
        <f>'Речевое развитие'!Z26</f>
        <v/>
      </c>
      <c r="T26" s="216"/>
      <c r="U26" s="114" t="str">
        <f>'Физическое развитие'!W26</f>
        <v/>
      </c>
      <c r="V26" s="86" t="str">
        <f>'Физическое развитие'!AB26</f>
        <v/>
      </c>
      <c r="W26" s="216"/>
      <c r="X26" s="114"/>
    </row>
    <row r="27" spans="1:24">
      <c r="A27" s="95">
        <f>список!A25</f>
        <v>24</v>
      </c>
      <c r="B27" s="141" t="str">
        <f>IF(список!B25="","",список!B25)</f>
        <v/>
      </c>
      <c r="C27" s="107" t="s">
        <v>343</v>
      </c>
      <c r="D27" s="89" t="str">
        <f>'Социально-коммуникативное разви'!V28</f>
        <v/>
      </c>
      <c r="E27" s="145" t="str">
        <f>'Социально-коммуникативное разви'!AC28</f>
        <v/>
      </c>
      <c r="F27" s="86" t="str">
        <f>'Социально-коммуникативное разви'!AO28</f>
        <v/>
      </c>
      <c r="G27" s="212"/>
      <c r="H27" s="210" t="str">
        <f>'Познавательное развитие'!H28</f>
        <v/>
      </c>
      <c r="I27" s="85" t="str">
        <f>'Познавательное развитие'!O28</f>
        <v/>
      </c>
      <c r="J27" s="85" t="str">
        <f>'Познавательное развитие'!R28</f>
        <v/>
      </c>
      <c r="K27" s="85" t="str">
        <f>'Познавательное развитие'!Y28</f>
        <v/>
      </c>
      <c r="L27" s="107" t="str">
        <f>'Познавательное развитие'!AN28</f>
        <v/>
      </c>
      <c r="M27" s="212"/>
      <c r="N27" s="114" t="str">
        <f>'Художественно-эстетическое разв'!S28</f>
        <v/>
      </c>
      <c r="O27" s="110" t="str">
        <f>'Художественно-эстетическое разв'!AC28</f>
        <v/>
      </c>
      <c r="P27" s="86" t="str">
        <f>'Художественно-эстетическое разв'!AC28</f>
        <v/>
      </c>
      <c r="Q27" s="216"/>
      <c r="R27" s="114" t="str">
        <f>'Речевое развитие'!R27</f>
        <v/>
      </c>
      <c r="S27" s="86" t="str">
        <f>'Речевое развитие'!Z27</f>
        <v/>
      </c>
      <c r="T27" s="216"/>
      <c r="U27" s="114" t="str">
        <f>'Физическое развитие'!W27</f>
        <v/>
      </c>
      <c r="V27" s="86" t="str">
        <f>'Физическое развитие'!AB27</f>
        <v/>
      </c>
      <c r="W27" s="216"/>
      <c r="X27" s="114"/>
    </row>
    <row r="28" spans="1:24">
      <c r="A28" s="95">
        <f>список!A26</f>
        <v>25</v>
      </c>
      <c r="B28" s="141" t="str">
        <f>IF(список!B26="","",список!B26)</f>
        <v/>
      </c>
      <c r="C28" s="107" t="s">
        <v>347</v>
      </c>
      <c r="D28" s="89" t="str">
        <f>'Социально-коммуникативное разви'!V29</f>
        <v/>
      </c>
      <c r="E28" s="145" t="str">
        <f>'Социально-коммуникативное разви'!AC29</f>
        <v/>
      </c>
      <c r="F28" s="86" t="str">
        <f>'Социально-коммуникативное разви'!AO29</f>
        <v/>
      </c>
      <c r="G28" s="212"/>
      <c r="H28" s="210" t="str">
        <f>'Познавательное развитие'!H29</f>
        <v/>
      </c>
      <c r="I28" s="85" t="str">
        <f>'Познавательное развитие'!O29</f>
        <v/>
      </c>
      <c r="J28" s="85" t="str">
        <f>'Познавательное развитие'!R29</f>
        <v/>
      </c>
      <c r="K28" s="85" t="str">
        <f>'Познавательное развитие'!Y29</f>
        <v/>
      </c>
      <c r="L28" s="107" t="str">
        <f>'Познавательное развитие'!AN29</f>
        <v/>
      </c>
      <c r="M28" s="212"/>
      <c r="N28" s="114" t="str">
        <f>'Художественно-эстетическое разв'!S29</f>
        <v/>
      </c>
      <c r="O28" s="110" t="str">
        <f>'Художественно-эстетическое разв'!AC29</f>
        <v/>
      </c>
      <c r="P28" s="86" t="str">
        <f>'Художественно-эстетическое разв'!AC29</f>
        <v/>
      </c>
      <c r="Q28" s="216"/>
      <c r="R28" s="114" t="str">
        <f>'Речевое развитие'!R28</f>
        <v/>
      </c>
      <c r="S28" s="86" t="str">
        <f>'Речевое развитие'!Z28</f>
        <v/>
      </c>
      <c r="T28" s="216"/>
      <c r="U28" s="114" t="str">
        <f>'Физическое развитие'!W28</f>
        <v/>
      </c>
      <c r="V28" s="86" t="str">
        <f>'Физическое развитие'!AB28</f>
        <v/>
      </c>
      <c r="W28" s="216"/>
      <c r="X28" s="114"/>
    </row>
    <row r="29" spans="1:24">
      <c r="A29" s="95">
        <f>список!A27</f>
        <v>26</v>
      </c>
      <c r="B29" s="141" t="str">
        <f>IF(список!B27="","",список!B27)</f>
        <v/>
      </c>
      <c r="C29" s="107" t="s">
        <v>348</v>
      </c>
      <c r="D29" s="89" t="str">
        <f>'Социально-коммуникативное разви'!V30</f>
        <v/>
      </c>
      <c r="E29" s="145" t="str">
        <f>'Социально-коммуникативное разви'!AC30</f>
        <v/>
      </c>
      <c r="F29" s="86" t="str">
        <f>'Социально-коммуникативное разви'!AO30</f>
        <v/>
      </c>
      <c r="G29" s="212"/>
      <c r="H29" s="210" t="str">
        <f>'Познавательное развитие'!H30</f>
        <v/>
      </c>
      <c r="I29" s="85" t="str">
        <f>'Познавательное развитие'!O30</f>
        <v/>
      </c>
      <c r="J29" s="85" t="str">
        <f>'Познавательное развитие'!R30</f>
        <v/>
      </c>
      <c r="K29" s="85" t="str">
        <f>'Познавательное развитие'!Y30</f>
        <v/>
      </c>
      <c r="L29" s="107" t="str">
        <f>'Познавательное развитие'!AN30</f>
        <v/>
      </c>
      <c r="M29" s="212"/>
      <c r="N29" s="114" t="str">
        <f>'Художественно-эстетическое разв'!S30</f>
        <v/>
      </c>
      <c r="O29" s="110" t="str">
        <f>'Художественно-эстетическое разв'!AC30</f>
        <v/>
      </c>
      <c r="P29" s="86" t="str">
        <f>'Художественно-эстетическое разв'!AC30</f>
        <v/>
      </c>
      <c r="Q29" s="216"/>
      <c r="R29" s="114" t="str">
        <f>'Речевое развитие'!R29</f>
        <v/>
      </c>
      <c r="S29" s="86" t="str">
        <f>'Речевое развитие'!Z29</f>
        <v/>
      </c>
      <c r="T29" s="216"/>
      <c r="U29" s="114" t="str">
        <f>'Физическое развитие'!W29</f>
        <v/>
      </c>
      <c r="V29" s="86" t="str">
        <f>'Физическое развитие'!AB29</f>
        <v/>
      </c>
      <c r="W29" s="216"/>
      <c r="X29" s="114"/>
    </row>
    <row r="30" spans="1:24">
      <c r="A30" s="95">
        <f>список!A28</f>
        <v>27</v>
      </c>
      <c r="B30" s="141" t="str">
        <f>IF(список!B28="","",список!B28)</f>
        <v/>
      </c>
      <c r="C30" s="107" t="s">
        <v>349</v>
      </c>
      <c r="D30" s="89" t="str">
        <f>'Социально-коммуникативное разви'!V31</f>
        <v/>
      </c>
      <c r="E30" s="145" t="str">
        <f>'Социально-коммуникативное разви'!AC31</f>
        <v/>
      </c>
      <c r="F30" s="86" t="str">
        <f>'Социально-коммуникативное разви'!AO31</f>
        <v/>
      </c>
      <c r="G30" s="212"/>
      <c r="H30" s="210" t="str">
        <f>'Познавательное развитие'!H31</f>
        <v/>
      </c>
      <c r="I30" s="85" t="str">
        <f>'Познавательное развитие'!O31</f>
        <v/>
      </c>
      <c r="J30" s="85" t="str">
        <f>'Познавательное развитие'!R31</f>
        <v/>
      </c>
      <c r="K30" s="85" t="str">
        <f>'Познавательное развитие'!Y31</f>
        <v/>
      </c>
      <c r="L30" s="107" t="str">
        <f>'Познавательное развитие'!AN31</f>
        <v/>
      </c>
      <c r="M30" s="212"/>
      <c r="N30" s="114" t="str">
        <f>'Художественно-эстетическое разв'!S31</f>
        <v/>
      </c>
      <c r="O30" s="110" t="str">
        <f>'Художественно-эстетическое разв'!AC31</f>
        <v/>
      </c>
      <c r="P30" s="86" t="str">
        <f>'Художественно-эстетическое разв'!AC31</f>
        <v/>
      </c>
      <c r="Q30" s="216"/>
      <c r="R30" s="114" t="str">
        <f>'Речевое развитие'!R30</f>
        <v/>
      </c>
      <c r="S30" s="86" t="str">
        <f>'Речевое развитие'!Z30</f>
        <v/>
      </c>
      <c r="T30" s="216"/>
      <c r="U30" s="114" t="str">
        <f>'Физическое развитие'!W30</f>
        <v/>
      </c>
      <c r="V30" s="86" t="str">
        <f>'Физическое развитие'!AB30</f>
        <v/>
      </c>
      <c r="W30" s="216"/>
      <c r="X30" s="114"/>
    </row>
    <row r="31" spans="1:24">
      <c r="A31" s="95">
        <f>список!A29</f>
        <v>28</v>
      </c>
      <c r="B31" s="141" t="str">
        <f>IF(список!B29="","",список!B29)</f>
        <v/>
      </c>
      <c r="C31" s="107" t="s">
        <v>350</v>
      </c>
      <c r="D31" s="89" t="str">
        <f>'Социально-коммуникативное разви'!V32</f>
        <v/>
      </c>
      <c r="E31" s="145" t="str">
        <f>'Социально-коммуникативное разви'!AC32</f>
        <v/>
      </c>
      <c r="F31" s="86" t="str">
        <f>'Социально-коммуникативное разви'!AO32</f>
        <v/>
      </c>
      <c r="G31" s="212"/>
      <c r="H31" s="210" t="str">
        <f>'Познавательное развитие'!H32</f>
        <v/>
      </c>
      <c r="I31" s="85" t="str">
        <f>'Познавательное развитие'!O32</f>
        <v/>
      </c>
      <c r="J31" s="85" t="str">
        <f>'Познавательное развитие'!R32</f>
        <v/>
      </c>
      <c r="K31" s="85" t="str">
        <f>'Познавательное развитие'!Y32</f>
        <v/>
      </c>
      <c r="L31" s="107" t="str">
        <f>'Познавательное развитие'!AN32</f>
        <v/>
      </c>
      <c r="M31" s="212"/>
      <c r="N31" s="114" t="str">
        <f>'Художественно-эстетическое разв'!S32</f>
        <v/>
      </c>
      <c r="O31" s="110" t="str">
        <f>'Художественно-эстетическое разв'!AC32</f>
        <v/>
      </c>
      <c r="P31" s="86" t="str">
        <f>'Художественно-эстетическое разв'!AC32</f>
        <v/>
      </c>
      <c r="Q31" s="216"/>
      <c r="R31" s="114" t="str">
        <f>'Речевое развитие'!R31</f>
        <v/>
      </c>
      <c r="S31" s="86" t="str">
        <f>'Речевое развитие'!Z31</f>
        <v/>
      </c>
      <c r="T31" s="216"/>
      <c r="U31" s="114" t="str">
        <f>'Физическое развитие'!W31</f>
        <v/>
      </c>
      <c r="V31" s="86" t="str">
        <f>'Физическое развитие'!AB31</f>
        <v/>
      </c>
      <c r="W31" s="216"/>
      <c r="X31" s="114"/>
    </row>
    <row r="32" spans="1:24">
      <c r="A32" s="95">
        <f>список!A30</f>
        <v>29</v>
      </c>
      <c r="B32" s="141" t="str">
        <f>IF(список!B30="","",список!B30)</f>
        <v/>
      </c>
      <c r="C32" s="107" t="s">
        <v>351</v>
      </c>
      <c r="D32" s="89" t="str">
        <f>'Социально-коммуникативное разви'!V33</f>
        <v/>
      </c>
      <c r="E32" s="145" t="str">
        <f>'Социально-коммуникативное разви'!AC33</f>
        <v/>
      </c>
      <c r="F32" s="86" t="str">
        <f>'Социально-коммуникативное разви'!AO33</f>
        <v/>
      </c>
      <c r="G32" s="212"/>
      <c r="H32" s="210" t="str">
        <f>'Познавательное развитие'!H33</f>
        <v/>
      </c>
      <c r="I32" s="85" t="str">
        <f>'Познавательное развитие'!O33</f>
        <v/>
      </c>
      <c r="J32" s="85" t="str">
        <f>'Познавательное развитие'!R33</f>
        <v/>
      </c>
      <c r="K32" s="85" t="str">
        <f>'Познавательное развитие'!Y33</f>
        <v/>
      </c>
      <c r="L32" s="107" t="str">
        <f>'Познавательное развитие'!AN33</f>
        <v/>
      </c>
      <c r="M32" s="212"/>
      <c r="N32" s="114" t="str">
        <f>'Художественно-эстетическое разв'!S33</f>
        <v/>
      </c>
      <c r="O32" s="110" t="str">
        <f>'Художественно-эстетическое разв'!AC33</f>
        <v/>
      </c>
      <c r="P32" s="86" t="str">
        <f>'Художественно-эстетическое разв'!AC33</f>
        <v/>
      </c>
      <c r="Q32" s="216"/>
      <c r="R32" s="114" t="str">
        <f>'Речевое развитие'!R32</f>
        <v/>
      </c>
      <c r="S32" s="86" t="str">
        <f>'Речевое развитие'!Z32</f>
        <v/>
      </c>
      <c r="T32" s="216"/>
      <c r="U32" s="114" t="str">
        <f>'Физическое развитие'!W32</f>
        <v/>
      </c>
      <c r="V32" s="86" t="str">
        <f>'Физическое развитие'!AB32</f>
        <v/>
      </c>
      <c r="W32" s="216"/>
      <c r="X32" s="114"/>
    </row>
    <row r="33" spans="1:24">
      <c r="A33" s="95">
        <f>список!A31</f>
        <v>30</v>
      </c>
      <c r="B33" s="141" t="str">
        <f>IF(список!B31="","",список!B31)</f>
        <v/>
      </c>
      <c r="C33" s="107" t="s">
        <v>352</v>
      </c>
      <c r="D33" s="89" t="str">
        <f>'Социально-коммуникативное разви'!V34</f>
        <v/>
      </c>
      <c r="E33" s="145" t="str">
        <f>'Социально-коммуникативное разви'!AC34</f>
        <v/>
      </c>
      <c r="F33" s="86" t="str">
        <f>'Социально-коммуникативное разви'!AO34</f>
        <v/>
      </c>
      <c r="G33" s="212"/>
      <c r="H33" s="210" t="str">
        <f>'Познавательное развитие'!H34</f>
        <v/>
      </c>
      <c r="I33" s="85" t="str">
        <f>'Познавательное развитие'!O34</f>
        <v/>
      </c>
      <c r="J33" s="85" t="str">
        <f>'Познавательное развитие'!R34</f>
        <v/>
      </c>
      <c r="K33" s="85" t="str">
        <f>'Познавательное развитие'!Y34</f>
        <v/>
      </c>
      <c r="L33" s="107" t="str">
        <f>'Познавательное развитие'!AN34</f>
        <v/>
      </c>
      <c r="M33" s="212"/>
      <c r="N33" s="114" t="str">
        <f>'Художественно-эстетическое разв'!S34</f>
        <v/>
      </c>
      <c r="O33" s="110" t="str">
        <f>'Художественно-эстетическое разв'!AC34</f>
        <v/>
      </c>
      <c r="P33" s="86" t="str">
        <f>'Художественно-эстетическое разв'!AC34</f>
        <v/>
      </c>
      <c r="Q33" s="216"/>
      <c r="R33" s="114" t="str">
        <f>'Речевое развитие'!R33</f>
        <v/>
      </c>
      <c r="S33" s="86" t="str">
        <f>'Речевое развитие'!Z33</f>
        <v/>
      </c>
      <c r="T33" s="216"/>
      <c r="U33" s="114" t="str">
        <f>'Физическое развитие'!W33</f>
        <v/>
      </c>
      <c r="V33" s="86" t="str">
        <f>'Физическое развитие'!AB33</f>
        <v/>
      </c>
      <c r="W33" s="216"/>
      <c r="X33" s="114"/>
    </row>
    <row r="34" spans="1:24">
      <c r="A34" s="95">
        <f>список!A32</f>
        <v>31</v>
      </c>
      <c r="B34" s="141" t="str">
        <f>IF(список!B32="","",список!B32)</f>
        <v/>
      </c>
      <c r="C34" s="107" t="s">
        <v>353</v>
      </c>
      <c r="D34" s="89" t="str">
        <f>'Социально-коммуникативное разви'!V35</f>
        <v/>
      </c>
      <c r="E34" s="145" t="str">
        <f>'Социально-коммуникативное разви'!AC35</f>
        <v/>
      </c>
      <c r="F34" s="86" t="str">
        <f>'Социально-коммуникативное разви'!AO35</f>
        <v/>
      </c>
      <c r="G34" s="212"/>
      <c r="H34" s="210" t="str">
        <f>'Познавательное развитие'!H35</f>
        <v/>
      </c>
      <c r="I34" s="85" t="str">
        <f>'Познавательное развитие'!O35</f>
        <v/>
      </c>
      <c r="J34" s="85" t="str">
        <f>'Познавательное развитие'!R35</f>
        <v/>
      </c>
      <c r="K34" s="85" t="str">
        <f>'Познавательное развитие'!Y35</f>
        <v/>
      </c>
      <c r="L34" s="107" t="str">
        <f>'Познавательное развитие'!AN35</f>
        <v/>
      </c>
      <c r="M34" s="212"/>
      <c r="N34" s="114" t="str">
        <f>'Художественно-эстетическое разв'!S35</f>
        <v/>
      </c>
      <c r="O34" s="110" t="str">
        <f>'Художественно-эстетическое разв'!AC35</f>
        <v/>
      </c>
      <c r="P34" s="86" t="str">
        <f>'Художественно-эстетическое разв'!AC35</f>
        <v/>
      </c>
      <c r="Q34" s="216"/>
      <c r="R34" s="114" t="str">
        <f>'Речевое развитие'!R34</f>
        <v/>
      </c>
      <c r="S34" s="86" t="str">
        <f>'Речевое развитие'!Z34</f>
        <v/>
      </c>
      <c r="T34" s="216"/>
      <c r="U34" s="114" t="str">
        <f>'Физическое развитие'!W34</f>
        <v/>
      </c>
      <c r="V34" s="86" t="str">
        <f>'Физическое развитие'!AB34</f>
        <v/>
      </c>
      <c r="W34" s="216"/>
      <c r="X34" s="114"/>
    </row>
    <row r="35" spans="1:24">
      <c r="A35" s="95">
        <f>список!A33</f>
        <v>32</v>
      </c>
      <c r="B35" s="141" t="str">
        <f>IF(список!B33="","",список!B33)</f>
        <v/>
      </c>
      <c r="C35" s="107" t="s">
        <v>354</v>
      </c>
      <c r="D35" s="89" t="str">
        <f>'Социально-коммуникативное разви'!V36</f>
        <v/>
      </c>
      <c r="E35" s="145" t="str">
        <f>'Социально-коммуникативное разви'!AC36</f>
        <v/>
      </c>
      <c r="F35" s="86" t="str">
        <f>'Социально-коммуникативное разви'!AO36</f>
        <v/>
      </c>
      <c r="G35" s="212"/>
      <c r="H35" s="210" t="str">
        <f>'Познавательное развитие'!H36</f>
        <v/>
      </c>
      <c r="I35" s="85" t="str">
        <f>'Познавательное развитие'!O36</f>
        <v/>
      </c>
      <c r="J35" s="85" t="str">
        <f>'Познавательное развитие'!R36</f>
        <v/>
      </c>
      <c r="K35" s="85" t="str">
        <f>'Познавательное развитие'!Y36</f>
        <v/>
      </c>
      <c r="L35" s="107" t="str">
        <f>'Познавательное развитие'!AN36</f>
        <v/>
      </c>
      <c r="M35" s="212"/>
      <c r="N35" s="114" t="str">
        <f>'Художественно-эстетическое разв'!S36</f>
        <v/>
      </c>
      <c r="O35" s="110" t="str">
        <f>'Художественно-эстетическое разв'!AC36</f>
        <v/>
      </c>
      <c r="P35" s="86" t="str">
        <f>'Художественно-эстетическое разв'!AC36</f>
        <v/>
      </c>
      <c r="Q35" s="216"/>
      <c r="R35" s="114" t="str">
        <f>'Речевое развитие'!R35</f>
        <v/>
      </c>
      <c r="S35" s="86" t="str">
        <f>'Речевое развитие'!Z35</f>
        <v/>
      </c>
      <c r="T35" s="216"/>
      <c r="U35" s="114" t="str">
        <f>'Физическое развитие'!W35</f>
        <v/>
      </c>
      <c r="V35" s="86" t="str">
        <f>'Физическое развитие'!AB35</f>
        <v/>
      </c>
      <c r="W35" s="216"/>
      <c r="X35" s="114"/>
    </row>
    <row r="36" spans="1:24">
      <c r="A36" s="95">
        <f>список!A34</f>
        <v>33</v>
      </c>
      <c r="B36" s="141" t="str">
        <f>IF(список!B34="","",список!B34)</f>
        <v/>
      </c>
      <c r="C36" s="107" t="s">
        <v>355</v>
      </c>
      <c r="D36" s="89" t="str">
        <f>'Социально-коммуникативное разви'!V37</f>
        <v/>
      </c>
      <c r="E36" s="145" t="str">
        <f>'Социально-коммуникативное разви'!AC37</f>
        <v/>
      </c>
      <c r="F36" s="86" t="str">
        <f>'Социально-коммуникативное разви'!AO37</f>
        <v/>
      </c>
      <c r="G36" s="212"/>
      <c r="H36" s="210" t="str">
        <f>'Познавательное развитие'!H37</f>
        <v/>
      </c>
      <c r="I36" s="85" t="str">
        <f>'Познавательное развитие'!O37</f>
        <v/>
      </c>
      <c r="J36" s="85" t="str">
        <f>'Познавательное развитие'!R37</f>
        <v/>
      </c>
      <c r="K36" s="85" t="str">
        <f>'Познавательное развитие'!Y37</f>
        <v/>
      </c>
      <c r="L36" s="107" t="str">
        <f>'Познавательное развитие'!AN37</f>
        <v/>
      </c>
      <c r="M36" s="212"/>
      <c r="N36" s="114" t="str">
        <f>'Художественно-эстетическое разв'!S37</f>
        <v/>
      </c>
      <c r="O36" s="110" t="str">
        <f>'Художественно-эстетическое разв'!AC37</f>
        <v/>
      </c>
      <c r="P36" s="86" t="str">
        <f>'Художественно-эстетическое разв'!AC37</f>
        <v/>
      </c>
      <c r="Q36" s="216"/>
      <c r="R36" s="114" t="str">
        <f>'Речевое развитие'!R36</f>
        <v/>
      </c>
      <c r="S36" s="86" t="str">
        <f>'Речевое развитие'!Z36</f>
        <v/>
      </c>
      <c r="T36" s="216"/>
      <c r="U36" s="114" t="str">
        <f>'Физическое развитие'!W36</f>
        <v/>
      </c>
      <c r="V36" s="86" t="str">
        <f>'Физическое развитие'!AB36</f>
        <v/>
      </c>
      <c r="W36" s="216"/>
      <c r="X36" s="114"/>
    </row>
    <row r="37" spans="1:24">
      <c r="A37" s="95">
        <f>список!A35</f>
        <v>34</v>
      </c>
      <c r="B37" s="141" t="str">
        <f>IF(список!B35="","",список!B35)</f>
        <v/>
      </c>
      <c r="C37" s="107" t="s">
        <v>356</v>
      </c>
      <c r="D37" s="89" t="str">
        <f>'Социально-коммуникативное разви'!V38</f>
        <v/>
      </c>
      <c r="E37" s="145" t="str">
        <f>'Социально-коммуникативное разви'!AC38</f>
        <v/>
      </c>
      <c r="F37" s="86" t="str">
        <f>'Социально-коммуникативное разви'!AO38</f>
        <v/>
      </c>
      <c r="G37" s="212"/>
      <c r="H37" s="210" t="str">
        <f>'Познавательное развитие'!H38</f>
        <v/>
      </c>
      <c r="I37" s="85" t="str">
        <f>'Познавательное развитие'!O38</f>
        <v/>
      </c>
      <c r="J37" s="85" t="str">
        <f>'Познавательное развитие'!R38</f>
        <v/>
      </c>
      <c r="K37" s="85" t="str">
        <f>'Познавательное развитие'!Y38</f>
        <v/>
      </c>
      <c r="L37" s="107" t="str">
        <f>'Познавательное развитие'!AN38</f>
        <v/>
      </c>
      <c r="M37" s="212"/>
      <c r="N37" s="114" t="str">
        <f>'Художественно-эстетическое разв'!S38</f>
        <v/>
      </c>
      <c r="O37" s="110" t="str">
        <f>'Художественно-эстетическое разв'!AC38</f>
        <v/>
      </c>
      <c r="P37" s="86" t="str">
        <f>'Художественно-эстетическое разв'!AC38</f>
        <v/>
      </c>
      <c r="Q37" s="216"/>
      <c r="R37" s="114" t="str">
        <f>'Речевое развитие'!R37</f>
        <v/>
      </c>
      <c r="S37" s="86" t="str">
        <f>'Речевое развитие'!Z37</f>
        <v/>
      </c>
      <c r="T37" s="216"/>
      <c r="U37" s="114" t="str">
        <f>'Физическое развитие'!W37</f>
        <v/>
      </c>
      <c r="V37" s="86" t="str">
        <f>'Физическое развитие'!AB37</f>
        <v/>
      </c>
      <c r="W37" s="216"/>
      <c r="X37" s="114"/>
    </row>
    <row r="38" spans="1:24">
      <c r="A38" s="95">
        <f>список!A36</f>
        <v>35</v>
      </c>
      <c r="B38" s="141" t="str">
        <f>IF(список!B36="","",список!B36)</f>
        <v/>
      </c>
      <c r="C38" s="107" t="s">
        <v>357</v>
      </c>
      <c r="D38" s="89" t="str">
        <f>'Социально-коммуникативное разви'!V39</f>
        <v/>
      </c>
      <c r="E38" s="145" t="str">
        <f>'Социально-коммуникативное разви'!AC39</f>
        <v/>
      </c>
      <c r="F38" s="86" t="str">
        <f>'Социально-коммуникативное разви'!AO39</f>
        <v/>
      </c>
      <c r="G38" s="212"/>
      <c r="H38" s="210" t="str">
        <f>'Познавательное развитие'!H39</f>
        <v/>
      </c>
      <c r="I38" s="85" t="str">
        <f>'Познавательное развитие'!O39</f>
        <v/>
      </c>
      <c r="J38" s="85" t="str">
        <f>'Познавательное развитие'!R39</f>
        <v/>
      </c>
      <c r="K38" s="85" t="str">
        <f>'Познавательное развитие'!Y39</f>
        <v/>
      </c>
      <c r="L38" s="107" t="str">
        <f>'Познавательное развитие'!AN39</f>
        <v/>
      </c>
      <c r="M38" s="212"/>
      <c r="N38" s="114" t="str">
        <f>'Художественно-эстетическое разв'!S39</f>
        <v/>
      </c>
      <c r="O38" s="110" t="str">
        <f>'Художественно-эстетическое разв'!AC39</f>
        <v/>
      </c>
      <c r="P38" s="86" t="str">
        <f>'Художественно-эстетическое разв'!AC39</f>
        <v/>
      </c>
      <c r="Q38" s="216"/>
      <c r="R38" s="114" t="str">
        <f>'Речевое развитие'!R38</f>
        <v/>
      </c>
      <c r="S38" s="86" t="str">
        <f>'Речевое развитие'!Z38</f>
        <v/>
      </c>
      <c r="T38" s="216"/>
      <c r="U38" s="114" t="str">
        <f>'Физическое развитие'!W38</f>
        <v/>
      </c>
      <c r="V38" s="86" t="str">
        <f>'Физическое развитие'!AB38</f>
        <v/>
      </c>
      <c r="W38" s="216"/>
      <c r="X38" s="114"/>
    </row>
    <row r="39" spans="1:24" hidden="1">
      <c r="A39" s="95">
        <f>список!A27</f>
        <v>26</v>
      </c>
      <c r="B39" s="141" t="str">
        <f>IF(список!B37="","",список!B37)</f>
        <v/>
      </c>
      <c r="C39" s="86">
        <f>IF(список!C27="","",список!C27)</f>
        <v>0</v>
      </c>
      <c r="D39" s="89">
        <f>'Социально-коммуникативное разви'!V40</f>
        <v>0</v>
      </c>
      <c r="E39" s="145" t="str">
        <f>'Социально-коммуникативное разви'!AC30</f>
        <v/>
      </c>
      <c r="F39" s="86" t="str">
        <f>'Социально-коммуникативное разви'!AO30</f>
        <v/>
      </c>
      <c r="G39" s="212"/>
      <c r="H39" s="210">
        <f>'Познавательное развитие'!H40</f>
        <v>0</v>
      </c>
      <c r="I39" s="85">
        <f>'Познавательное развитие'!O40</f>
        <v>0</v>
      </c>
      <c r="J39" s="85" t="str">
        <f>'Познавательное развитие'!R30</f>
        <v/>
      </c>
      <c r="K39" s="85" t="str">
        <f>'Познавательное развитие'!Y30</f>
        <v/>
      </c>
      <c r="L39" s="107" t="str">
        <f>'Познавательное развитие'!AN30</f>
        <v/>
      </c>
      <c r="M39" s="212"/>
      <c r="N39" s="114" t="str">
        <f>'Художественно-эстетическое разв'!S30</f>
        <v/>
      </c>
      <c r="O39" s="110" t="str">
        <f>'Художественно-эстетическое разв'!AC30</f>
        <v/>
      </c>
      <c r="P39" s="86" t="str">
        <f>'Художественно-эстетическое разв'!AC30</f>
        <v/>
      </c>
      <c r="Q39" s="216"/>
      <c r="R39" s="114" t="str">
        <f>'Речевое развитие'!R29</f>
        <v/>
      </c>
      <c r="S39" s="86" t="str">
        <f>'Речевое развитие'!Z29</f>
        <v/>
      </c>
      <c r="T39" s="216"/>
      <c r="U39" s="114" t="str">
        <f>'Физическое развитие'!W29</f>
        <v/>
      </c>
      <c r="V39" s="86" t="str">
        <f>'Физическое развитие'!AB39</f>
        <v/>
      </c>
      <c r="W39" s="216"/>
      <c r="X39" s="114"/>
    </row>
    <row r="40" spans="1:24" hidden="1">
      <c r="A40" s="95">
        <f>список!A28</f>
        <v>27</v>
      </c>
      <c r="B40" s="141" t="str">
        <f>IF(список!B38="","",список!B38)</f>
        <v/>
      </c>
      <c r="C40" s="86">
        <f>IF(список!C28="","",список!C28)</f>
        <v>0</v>
      </c>
      <c r="D40" s="89">
        <f>'Социально-коммуникативное разви'!V41</f>
        <v>0</v>
      </c>
      <c r="E40" s="145" t="str">
        <f>'Социально-коммуникативное разви'!AC31</f>
        <v/>
      </c>
      <c r="F40" s="86" t="str">
        <f>'Социально-коммуникативное разви'!AO31</f>
        <v/>
      </c>
      <c r="G40" s="212"/>
      <c r="H40" s="210">
        <f>'Познавательное развитие'!H41</f>
        <v>0</v>
      </c>
      <c r="I40" s="85">
        <f>'Познавательное развитие'!O41</f>
        <v>0</v>
      </c>
      <c r="J40" s="85" t="str">
        <f>'Познавательное развитие'!R31</f>
        <v/>
      </c>
      <c r="K40" s="85" t="str">
        <f>'Познавательное развитие'!Y31</f>
        <v/>
      </c>
      <c r="L40" s="107" t="str">
        <f>'Познавательное развитие'!AN31</f>
        <v/>
      </c>
      <c r="M40" s="212"/>
      <c r="N40" s="114" t="str">
        <f>'Художественно-эстетическое разв'!S31</f>
        <v/>
      </c>
      <c r="O40" s="110" t="str">
        <f>'Художественно-эстетическое разв'!AC31</f>
        <v/>
      </c>
      <c r="P40" s="86" t="str">
        <f>'Художественно-эстетическое разв'!AC31</f>
        <v/>
      </c>
      <c r="Q40" s="216"/>
      <c r="R40" s="114" t="str">
        <f>'Речевое развитие'!R30</f>
        <v/>
      </c>
      <c r="S40" s="86" t="str">
        <f>'Речевое развитие'!Z30</f>
        <v/>
      </c>
      <c r="T40" s="216"/>
      <c r="U40" s="114" t="str">
        <f>'Физическое развитие'!W30</f>
        <v/>
      </c>
      <c r="V40" s="86">
        <f>'Физическое развитие'!AB40</f>
        <v>0</v>
      </c>
      <c r="W40" s="216"/>
      <c r="X40" s="114"/>
    </row>
    <row r="41" spans="1:24" hidden="1">
      <c r="A41" s="95">
        <f>список!A29</f>
        <v>28</v>
      </c>
      <c r="B41" s="141" t="str">
        <f>IF(список!B39="","",список!B39)</f>
        <v/>
      </c>
      <c r="C41" s="86">
        <f>IF(список!C29="","",список!C29)</f>
        <v>0</v>
      </c>
      <c r="D41" s="89">
        <f>'Социально-коммуникативное разви'!V42</f>
        <v>0</v>
      </c>
      <c r="E41" s="145" t="str">
        <f>'Социально-коммуникативное разви'!AC32</f>
        <v/>
      </c>
      <c r="F41" s="86" t="str">
        <f>'Социально-коммуникативное разви'!AO32</f>
        <v/>
      </c>
      <c r="G41" s="212"/>
      <c r="H41" s="210">
        <f>'Познавательное развитие'!H42</f>
        <v>0</v>
      </c>
      <c r="I41" s="85">
        <f>'Познавательное развитие'!O42</f>
        <v>0</v>
      </c>
      <c r="J41" s="85" t="str">
        <f>'Познавательное развитие'!R32</f>
        <v/>
      </c>
      <c r="K41" s="85" t="str">
        <f>'Познавательное развитие'!Y32</f>
        <v/>
      </c>
      <c r="L41" s="107" t="str">
        <f>'Познавательное развитие'!AN32</f>
        <v/>
      </c>
      <c r="M41" s="212"/>
      <c r="N41" s="114" t="str">
        <f>'Художественно-эстетическое разв'!S32</f>
        <v/>
      </c>
      <c r="O41" s="110" t="str">
        <f>'Художественно-эстетическое разв'!AC32</f>
        <v/>
      </c>
      <c r="P41" s="86" t="str">
        <f>'Художественно-эстетическое разв'!AC32</f>
        <v/>
      </c>
      <c r="Q41" s="216"/>
      <c r="R41" s="114" t="str">
        <f>'Речевое развитие'!R31</f>
        <v/>
      </c>
      <c r="S41" s="86" t="str">
        <f>'Речевое развитие'!Z31</f>
        <v/>
      </c>
      <c r="T41" s="216"/>
      <c r="U41" s="114" t="str">
        <f>'Физическое развитие'!W31</f>
        <v/>
      </c>
      <c r="V41" s="86">
        <f>'Физическое развитие'!AB41</f>
        <v>0</v>
      </c>
      <c r="W41" s="216"/>
      <c r="X41" s="114"/>
    </row>
    <row r="42" spans="1:24" hidden="1">
      <c r="A42" s="95">
        <f>список!A30</f>
        <v>29</v>
      </c>
      <c r="B42" s="141" t="str">
        <f>IF(список!B40="","",список!B40)</f>
        <v/>
      </c>
      <c r="C42" s="86">
        <f>IF(список!C30="","",список!C30)</f>
        <v>0</v>
      </c>
      <c r="D42" s="89">
        <f>'Социально-коммуникативное разви'!V43</f>
        <v>0</v>
      </c>
      <c r="E42" s="145" t="str">
        <f>'Социально-коммуникативное разви'!AC33</f>
        <v/>
      </c>
      <c r="F42" s="86" t="str">
        <f>'Социально-коммуникативное разви'!AO33</f>
        <v/>
      </c>
      <c r="G42" s="212"/>
      <c r="H42" s="210">
        <f>'Познавательное развитие'!H43</f>
        <v>0</v>
      </c>
      <c r="I42" s="85">
        <f>'Познавательное развитие'!O43</f>
        <v>0</v>
      </c>
      <c r="J42" s="85" t="str">
        <f>'Познавательное развитие'!R33</f>
        <v/>
      </c>
      <c r="K42" s="85" t="str">
        <f>'Познавательное развитие'!Y33</f>
        <v/>
      </c>
      <c r="L42" s="107" t="str">
        <f>'Познавательное развитие'!AN33</f>
        <v/>
      </c>
      <c r="M42" s="212"/>
      <c r="N42" s="114" t="str">
        <f>'Художественно-эстетическое разв'!S33</f>
        <v/>
      </c>
      <c r="O42" s="110" t="str">
        <f>'Художественно-эстетическое разв'!AC33</f>
        <v/>
      </c>
      <c r="P42" s="86" t="str">
        <f>'Художественно-эстетическое разв'!AC33</f>
        <v/>
      </c>
      <c r="Q42" s="216"/>
      <c r="R42" s="114" t="str">
        <f>'Речевое развитие'!R32</f>
        <v/>
      </c>
      <c r="S42" s="86" t="str">
        <f>'Речевое развитие'!Z32</f>
        <v/>
      </c>
      <c r="T42" s="216"/>
      <c r="U42" s="114" t="str">
        <f>'Физическое развитие'!W32</f>
        <v/>
      </c>
      <c r="V42" s="86">
        <f>'Физическое развитие'!AB42</f>
        <v>0</v>
      </c>
      <c r="W42" s="216"/>
      <c r="X42" s="114"/>
    </row>
    <row r="43" spans="1:24" hidden="1">
      <c r="A43" s="95">
        <f>список!A31</f>
        <v>30</v>
      </c>
      <c r="B43" s="141" t="str">
        <f>IF(список!B41="","",список!B41)</f>
        <v/>
      </c>
      <c r="C43" s="86">
        <f>IF(список!C31="","",список!C31)</f>
        <v>0</v>
      </c>
      <c r="D43" s="89">
        <f>'Социально-коммуникативное разви'!V44</f>
        <v>0</v>
      </c>
      <c r="E43" s="145" t="str">
        <f>'Социально-коммуникативное разви'!AC34</f>
        <v/>
      </c>
      <c r="F43" s="86" t="str">
        <f>'Социально-коммуникативное разви'!AO34</f>
        <v/>
      </c>
      <c r="G43" s="212"/>
      <c r="H43" s="210">
        <f>'Познавательное развитие'!H44</f>
        <v>0</v>
      </c>
      <c r="I43" s="85">
        <f>'Познавательное развитие'!O44</f>
        <v>0</v>
      </c>
      <c r="J43" s="85" t="str">
        <f>'Познавательное развитие'!R34</f>
        <v/>
      </c>
      <c r="K43" s="85" t="str">
        <f>'Познавательное развитие'!Y34</f>
        <v/>
      </c>
      <c r="L43" s="107" t="str">
        <f>'Познавательное развитие'!AN34</f>
        <v/>
      </c>
      <c r="M43" s="212"/>
      <c r="N43" s="114" t="str">
        <f>'Художественно-эстетическое разв'!S34</f>
        <v/>
      </c>
      <c r="O43" s="110" t="str">
        <f>'Художественно-эстетическое разв'!AC34</f>
        <v/>
      </c>
      <c r="P43" s="86" t="str">
        <f>'Художественно-эстетическое разв'!AC34</f>
        <v/>
      </c>
      <c r="Q43" s="216"/>
      <c r="R43" s="114" t="str">
        <f>'Речевое развитие'!R33</f>
        <v/>
      </c>
      <c r="S43" s="86" t="str">
        <f>'Речевое развитие'!Z33</f>
        <v/>
      </c>
      <c r="T43" s="216"/>
      <c r="U43" s="114" t="str">
        <f>'Физическое развитие'!W33</f>
        <v/>
      </c>
      <c r="V43" s="86">
        <f>'Физическое развитие'!AB43</f>
        <v>0</v>
      </c>
      <c r="W43" s="216"/>
      <c r="X43" s="114"/>
    </row>
    <row r="44" spans="1:24" hidden="1">
      <c r="A44" s="95">
        <f>список!A32</f>
        <v>31</v>
      </c>
      <c r="B44" s="141" t="str">
        <f>IF(список!B42="","",список!B42)</f>
        <v/>
      </c>
      <c r="C44" s="86">
        <f>IF(список!C32="","",список!C32)</f>
        <v>0</v>
      </c>
      <c r="D44" s="89">
        <f>'Социально-коммуникативное разви'!V45</f>
        <v>0</v>
      </c>
      <c r="E44" s="145" t="str">
        <f>'Социально-коммуникативное разви'!AC35</f>
        <v/>
      </c>
      <c r="F44" s="86" t="str">
        <f>'Социально-коммуникативное разви'!AO35</f>
        <v/>
      </c>
      <c r="G44" s="212"/>
      <c r="H44" s="210">
        <f>'Познавательное развитие'!H45</f>
        <v>0</v>
      </c>
      <c r="I44" s="85">
        <f>'Познавательное развитие'!O45</f>
        <v>0</v>
      </c>
      <c r="J44" s="85" t="str">
        <f>'Познавательное развитие'!R35</f>
        <v/>
      </c>
      <c r="K44" s="85" t="str">
        <f>'Познавательное развитие'!Y35</f>
        <v/>
      </c>
      <c r="L44" s="107" t="str">
        <f>'Познавательное развитие'!AN35</f>
        <v/>
      </c>
      <c r="M44" s="212"/>
      <c r="N44" s="114" t="str">
        <f>'Художественно-эстетическое разв'!S35</f>
        <v/>
      </c>
      <c r="O44" s="110" t="str">
        <f>'Художественно-эстетическое разв'!AC35</f>
        <v/>
      </c>
      <c r="P44" s="86" t="str">
        <f>'Художественно-эстетическое разв'!AC35</f>
        <v/>
      </c>
      <c r="Q44" s="216"/>
      <c r="R44" s="114" t="str">
        <f>'Речевое развитие'!R34</f>
        <v/>
      </c>
      <c r="S44" s="86" t="str">
        <f>'Речевое развитие'!Z34</f>
        <v/>
      </c>
      <c r="T44" s="216"/>
      <c r="U44" s="114" t="str">
        <f>'Физическое развитие'!W34</f>
        <v/>
      </c>
      <c r="V44" s="86">
        <f>'Физическое развитие'!AB44</f>
        <v>0</v>
      </c>
      <c r="W44" s="216"/>
      <c r="X44" s="114"/>
    </row>
    <row r="45" spans="1:24" hidden="1">
      <c r="A45" s="95">
        <f>список!A33</f>
        <v>32</v>
      </c>
      <c r="B45" s="141" t="str">
        <f>IF(список!B43="","",список!B43)</f>
        <v/>
      </c>
      <c r="C45" s="86">
        <f>IF(список!C33="","",список!C33)</f>
        <v>0</v>
      </c>
      <c r="D45" s="89">
        <f>'Социально-коммуникативное разви'!V46</f>
        <v>0</v>
      </c>
      <c r="E45" s="145" t="str">
        <f>'Социально-коммуникативное разви'!AC36</f>
        <v/>
      </c>
      <c r="F45" s="86" t="str">
        <f>'Социально-коммуникативное разви'!AO36</f>
        <v/>
      </c>
      <c r="G45" s="212"/>
      <c r="H45" s="210">
        <f>'Познавательное развитие'!H46</f>
        <v>0</v>
      </c>
      <c r="I45" s="85">
        <f>'Познавательное развитие'!O46</f>
        <v>0</v>
      </c>
      <c r="J45" s="85" t="str">
        <f>'Познавательное развитие'!R36</f>
        <v/>
      </c>
      <c r="K45" s="85" t="str">
        <f>'Познавательное развитие'!Y36</f>
        <v/>
      </c>
      <c r="L45" s="107" t="str">
        <f>'Познавательное развитие'!AN36</f>
        <v/>
      </c>
      <c r="M45" s="212"/>
      <c r="N45" s="114" t="str">
        <f>'Художественно-эстетическое разв'!S36</f>
        <v/>
      </c>
      <c r="O45" s="110" t="str">
        <f>'Художественно-эстетическое разв'!AC36</f>
        <v/>
      </c>
      <c r="P45" s="86" t="str">
        <f>'Художественно-эстетическое разв'!AC36</f>
        <v/>
      </c>
      <c r="Q45" s="216"/>
      <c r="R45" s="114" t="str">
        <f>'Речевое развитие'!R35</f>
        <v/>
      </c>
      <c r="S45" s="86" t="str">
        <f>'Речевое развитие'!Z35</f>
        <v/>
      </c>
      <c r="T45" s="216"/>
      <c r="U45" s="114" t="str">
        <f>'Физическое развитие'!W35</f>
        <v/>
      </c>
      <c r="V45" s="86">
        <f>'Физическое развитие'!AB45</f>
        <v>0</v>
      </c>
      <c r="W45" s="216"/>
      <c r="X45" s="114"/>
    </row>
    <row r="46" spans="1:24" hidden="1">
      <c r="A46" s="95">
        <f>список!A34</f>
        <v>33</v>
      </c>
      <c r="B46" s="141" t="str">
        <f>IF(список!B44="","",список!B44)</f>
        <v/>
      </c>
      <c r="C46" s="86">
        <f>IF(список!C34="","",список!C34)</f>
        <v>0</v>
      </c>
      <c r="D46" s="89">
        <f>'Социально-коммуникативное разви'!V47</f>
        <v>0</v>
      </c>
      <c r="E46" s="145" t="str">
        <f>'Социально-коммуникативное разви'!AC37</f>
        <v/>
      </c>
      <c r="F46" s="86" t="str">
        <f>'Социально-коммуникативное разви'!AO37</f>
        <v/>
      </c>
      <c r="G46" s="212"/>
      <c r="H46" s="210">
        <f>'Познавательное развитие'!H47</f>
        <v>0</v>
      </c>
      <c r="I46" s="85">
        <f>'Познавательное развитие'!O47</f>
        <v>0</v>
      </c>
      <c r="J46" s="85" t="str">
        <f>'Познавательное развитие'!R37</f>
        <v/>
      </c>
      <c r="K46" s="85" t="str">
        <f>'Познавательное развитие'!Y37</f>
        <v/>
      </c>
      <c r="L46" s="107" t="str">
        <f>'Познавательное развитие'!AN37</f>
        <v/>
      </c>
      <c r="M46" s="212"/>
      <c r="N46" s="114" t="str">
        <f>'Художественно-эстетическое разв'!S37</f>
        <v/>
      </c>
      <c r="O46" s="110" t="str">
        <f>'Художественно-эстетическое разв'!AC37</f>
        <v/>
      </c>
      <c r="P46" s="86" t="str">
        <f>'Художественно-эстетическое разв'!AC37</f>
        <v/>
      </c>
      <c r="Q46" s="216"/>
      <c r="R46" s="114" t="str">
        <f>'Речевое развитие'!R36</f>
        <v/>
      </c>
      <c r="S46" s="86" t="str">
        <f>'Речевое развитие'!Z36</f>
        <v/>
      </c>
      <c r="T46" s="216"/>
      <c r="U46" s="114" t="str">
        <f>'Физическое развитие'!W36</f>
        <v/>
      </c>
      <c r="V46" s="86">
        <f>'Физическое развитие'!AB46</f>
        <v>0</v>
      </c>
      <c r="W46" s="216"/>
      <c r="X46" s="114"/>
    </row>
    <row r="47" spans="1:24" hidden="1">
      <c r="A47" s="95">
        <f>список!A35</f>
        <v>34</v>
      </c>
      <c r="B47" s="141" t="str">
        <f>IF(список!B45="","",список!B45)</f>
        <v/>
      </c>
      <c r="C47" s="86">
        <f>IF(список!C35="","",список!C35)</f>
        <v>0</v>
      </c>
      <c r="D47" s="89">
        <f>'Социально-коммуникативное разви'!V48</f>
        <v>0</v>
      </c>
      <c r="E47" s="145" t="str">
        <f>'Социально-коммуникативное разви'!AC38</f>
        <v/>
      </c>
      <c r="F47" s="86" t="str">
        <f>'Социально-коммуникативное разви'!AO38</f>
        <v/>
      </c>
      <c r="G47" s="212"/>
      <c r="H47" s="210">
        <f>'Познавательное развитие'!H48</f>
        <v>0</v>
      </c>
      <c r="I47" s="85">
        <f>'Познавательное развитие'!O48</f>
        <v>0</v>
      </c>
      <c r="J47" s="85" t="str">
        <f>'Познавательное развитие'!R38</f>
        <v/>
      </c>
      <c r="K47" s="85" t="str">
        <f>'Познавательное развитие'!Y38</f>
        <v/>
      </c>
      <c r="L47" s="107" t="str">
        <f>'Познавательное развитие'!AN38</f>
        <v/>
      </c>
      <c r="M47" s="212"/>
      <c r="N47" s="114" t="str">
        <f>'Художественно-эстетическое разв'!S38</f>
        <v/>
      </c>
      <c r="O47" s="110" t="str">
        <f>'Художественно-эстетическое разв'!AC38</f>
        <v/>
      </c>
      <c r="P47" s="86" t="str">
        <f>'Художественно-эстетическое разв'!AC38</f>
        <v/>
      </c>
      <c r="Q47" s="216"/>
      <c r="R47" s="114" t="str">
        <f>'Речевое развитие'!R37</f>
        <v/>
      </c>
      <c r="S47" s="86" t="str">
        <f>'Речевое развитие'!Z37</f>
        <v/>
      </c>
      <c r="T47" s="216"/>
      <c r="U47" s="114" t="str">
        <f>'Физическое развитие'!W37</f>
        <v/>
      </c>
      <c r="V47" s="86">
        <f>'Физическое развитие'!AB47</f>
        <v>0</v>
      </c>
      <c r="W47" s="216"/>
      <c r="X47" s="114"/>
    </row>
    <row r="48" spans="1:24" hidden="1">
      <c r="A48" s="95">
        <f>список!A36</f>
        <v>35</v>
      </c>
      <c r="B48" s="141" t="str">
        <f>IF(список!B46="","",список!B46)</f>
        <v/>
      </c>
      <c r="C48" s="86">
        <f>IF(список!C36="","",список!C36)</f>
        <v>0</v>
      </c>
      <c r="D48" s="89">
        <f>'Социально-коммуникативное разви'!V49</f>
        <v>0</v>
      </c>
      <c r="E48" s="145" t="str">
        <f>'Социально-коммуникативное разви'!AC39</f>
        <v/>
      </c>
      <c r="F48" s="86" t="str">
        <f>'Социально-коммуникативное разви'!AO39</f>
        <v/>
      </c>
      <c r="G48" s="212"/>
      <c r="H48" s="210">
        <f>'Познавательное развитие'!H49</f>
        <v>0</v>
      </c>
      <c r="I48" s="85">
        <f>'Познавательное развитие'!O49</f>
        <v>0</v>
      </c>
      <c r="J48" s="85" t="str">
        <f>'Познавательное развитие'!R39</f>
        <v/>
      </c>
      <c r="K48" s="85" t="str">
        <f>'Познавательное развитие'!Y39</f>
        <v/>
      </c>
      <c r="L48" s="107" t="str">
        <f>'Познавательное развитие'!AN39</f>
        <v/>
      </c>
      <c r="M48" s="212"/>
      <c r="N48" s="114" t="str">
        <f>'Художественно-эстетическое разв'!S39</f>
        <v/>
      </c>
      <c r="O48" s="110" t="str">
        <f>'Художественно-эстетическое разв'!AC39</f>
        <v/>
      </c>
      <c r="P48" s="86" t="str">
        <f>'Художественно-эстетическое разв'!AC39</f>
        <v/>
      </c>
      <c r="Q48" s="216"/>
      <c r="R48" s="114" t="str">
        <f>'Речевое развитие'!R38</f>
        <v/>
      </c>
      <c r="S48" s="86" t="str">
        <f>'Речевое развитие'!Z38</f>
        <v/>
      </c>
      <c r="T48" s="216"/>
      <c r="U48" s="114" t="str">
        <f>'Физическое развитие'!W38</f>
        <v/>
      </c>
      <c r="V48" s="86">
        <f>'Физическое развитие'!AB48</f>
        <v>0</v>
      </c>
      <c r="W48" s="216"/>
      <c r="X48" s="114"/>
    </row>
    <row r="49" spans="1:24" ht="29.25">
      <c r="A49" s="95"/>
      <c r="B49" s="241" t="s">
        <v>305</v>
      </c>
      <c r="C49" s="242"/>
      <c r="D49" s="89"/>
      <c r="E49" s="145"/>
      <c r="F49" s="86"/>
      <c r="G49" s="212"/>
      <c r="H49" s="210"/>
      <c r="I49" s="85"/>
      <c r="J49" s="85"/>
      <c r="K49" s="85"/>
      <c r="L49" s="107"/>
      <c r="M49" s="212"/>
      <c r="N49" s="114"/>
      <c r="O49" s="110"/>
      <c r="P49" s="86"/>
      <c r="Q49" s="216"/>
      <c r="R49" s="114"/>
      <c r="S49" s="86"/>
      <c r="T49" s="216"/>
      <c r="U49" s="114"/>
      <c r="V49" s="86"/>
      <c r="W49" s="216"/>
      <c r="X49" s="114"/>
    </row>
    <row r="50" spans="1:24">
      <c r="C50" s="86" t="s">
        <v>271</v>
      </c>
      <c r="D50" s="89">
        <f>COUNTIF(D$4:D$38,$C$50)</f>
        <v>0</v>
      </c>
      <c r="E50" s="89">
        <f t="shared" ref="E50:F50" si="0">COUNTIF(E$4:E$38,$C$50)</f>
        <v>0</v>
      </c>
      <c r="F50" s="89">
        <f t="shared" si="0"/>
        <v>0</v>
      </c>
      <c r="G50" s="224">
        <f>AVERAGE(D50:F50)</f>
        <v>0</v>
      </c>
      <c r="H50" s="210">
        <f>COUNTIF(H$4:H$38,$C$50)</f>
        <v>0</v>
      </c>
      <c r="I50" s="210">
        <f t="shared" ref="I50:L50" si="1">COUNTIF(I$4:I$38,$C$50)</f>
        <v>0</v>
      </c>
      <c r="J50" s="210">
        <f t="shared" si="1"/>
        <v>0</v>
      </c>
      <c r="K50" s="210">
        <f t="shared" si="1"/>
        <v>0</v>
      </c>
      <c r="L50" s="210">
        <f t="shared" si="1"/>
        <v>0</v>
      </c>
      <c r="M50" s="336">
        <f>AVERAGE(H50:L50)</f>
        <v>0</v>
      </c>
      <c r="N50" s="114">
        <f>COUNTIF(N$4:N$38,$C$50)</f>
        <v>0</v>
      </c>
      <c r="O50" s="114">
        <f t="shared" ref="O50:P50" si="2">COUNTIF(O$4:O$38,$C$50)</f>
        <v>0</v>
      </c>
      <c r="P50" s="114">
        <f t="shared" si="2"/>
        <v>0</v>
      </c>
      <c r="Q50" s="335">
        <f>AVERAGE(N50:P50)</f>
        <v>0</v>
      </c>
      <c r="R50" s="114">
        <f>COUNTIF(R$4:R$38,$C$50)</f>
        <v>0</v>
      </c>
      <c r="S50" s="114">
        <f>COUNTIF(S$4:S$38,$C$50)</f>
        <v>0</v>
      </c>
      <c r="T50" s="223">
        <f>AVERAGE(R50:S50)</f>
        <v>0</v>
      </c>
      <c r="U50" s="114">
        <f>COUNTIF(U$4:U$38,$C$50)</f>
        <v>0</v>
      </c>
      <c r="V50" s="114">
        <f>COUNTIF(V$4:V$38,$C$50)</f>
        <v>0</v>
      </c>
      <c r="W50" s="223">
        <f>AVERAGE(U50:V50)</f>
        <v>0</v>
      </c>
      <c r="X50" s="114"/>
    </row>
    <row r="51" spans="1:24">
      <c r="C51" s="82" t="s">
        <v>272</v>
      </c>
      <c r="D51" s="82">
        <f>COUNTIF(D$4:D$38,$C$51)</f>
        <v>0</v>
      </c>
      <c r="E51" s="82">
        <f t="shared" ref="E51:F51" si="3">COUNTIF(E$4:E$38,$C$51)</f>
        <v>0</v>
      </c>
      <c r="F51" s="82">
        <f t="shared" si="3"/>
        <v>0</v>
      </c>
      <c r="G51" s="224">
        <f t="shared" ref="G51:G52" si="4">AVERAGE(D51:F51)</f>
        <v>0</v>
      </c>
      <c r="H51" s="210">
        <f>COUNTIF(H$4:H$38,$C$51)</f>
        <v>0</v>
      </c>
      <c r="I51" s="210">
        <f t="shared" ref="I51:L51" si="5">COUNTIF(I$4:I$38,$C$51)</f>
        <v>0</v>
      </c>
      <c r="J51" s="210">
        <f t="shared" si="5"/>
        <v>0</v>
      </c>
      <c r="K51" s="210">
        <f t="shared" si="5"/>
        <v>0</v>
      </c>
      <c r="L51" s="210">
        <f t="shared" si="5"/>
        <v>0</v>
      </c>
      <c r="M51" s="336">
        <f t="shared" ref="M51:M52" si="6">AVERAGE(H51:L51)</f>
        <v>0</v>
      </c>
      <c r="N51" s="210">
        <f>COUNTIF(N$4:N$38,$C$51)</f>
        <v>0</v>
      </c>
      <c r="O51" s="210">
        <f t="shared" ref="O51:P51" si="7">COUNTIF(O$4:O$38,$C$51)</f>
        <v>0</v>
      </c>
      <c r="P51" s="210">
        <f t="shared" si="7"/>
        <v>0</v>
      </c>
      <c r="Q51" s="335">
        <f t="shared" ref="Q51:Q52" si="8">AVERAGE(N51:P51)</f>
        <v>0</v>
      </c>
      <c r="R51" s="114">
        <f>COUNTIF(R$4:R$38,$C$51)</f>
        <v>0</v>
      </c>
      <c r="S51" s="114">
        <f>COUNTIF(S$4:S$38,$C$51)</f>
        <v>0</v>
      </c>
      <c r="T51" s="223">
        <f t="shared" ref="T51:T52" si="9">AVERAGE(R51:S51)</f>
        <v>0</v>
      </c>
      <c r="U51" s="114">
        <f>COUNTIF(U$4:U$38,$C$51)</f>
        <v>0</v>
      </c>
      <c r="V51" s="114">
        <f>COUNTIF(V$4:V$38,$C$51)</f>
        <v>0</v>
      </c>
      <c r="W51" s="223">
        <f t="shared" ref="W51:W52" si="10">AVERAGE(U51:V51)</f>
        <v>0</v>
      </c>
      <c r="X51" s="114"/>
    </row>
    <row r="52" spans="1:24" s="192" customFormat="1">
      <c r="C52" s="192" t="s">
        <v>273</v>
      </c>
      <c r="D52" s="192">
        <f>COUNTIF(D$4:D$38,$C$52)</f>
        <v>0</v>
      </c>
      <c r="E52" s="192">
        <f t="shared" ref="E52:F52" si="11">COUNTIF(E$4:E$38,$C$52)</f>
        <v>0</v>
      </c>
      <c r="F52" s="192">
        <f t="shared" si="11"/>
        <v>0</v>
      </c>
      <c r="G52" s="236">
        <f t="shared" si="4"/>
        <v>0</v>
      </c>
      <c r="H52" s="191">
        <f>COUNTIF(H$4:H$38,$C$52)</f>
        <v>0</v>
      </c>
      <c r="I52" s="191">
        <f t="shared" ref="I52:L52" si="12">COUNTIF(I$4:I$38,$C$52)</f>
        <v>0</v>
      </c>
      <c r="J52" s="191">
        <f t="shared" si="12"/>
        <v>0</v>
      </c>
      <c r="K52" s="191">
        <f t="shared" si="12"/>
        <v>0</v>
      </c>
      <c r="L52" s="191">
        <f t="shared" si="12"/>
        <v>0</v>
      </c>
      <c r="M52" s="337">
        <f t="shared" si="6"/>
        <v>0</v>
      </c>
      <c r="N52" s="191">
        <f>COUNTIF(N$4:N$38,$C$52)</f>
        <v>0</v>
      </c>
      <c r="O52" s="191">
        <f t="shared" ref="O52:P52" si="13">COUNTIF(O$4:O$38,$C$52)</f>
        <v>0</v>
      </c>
      <c r="P52" s="191">
        <f t="shared" si="13"/>
        <v>0</v>
      </c>
      <c r="Q52" s="217">
        <f t="shared" si="8"/>
        <v>0</v>
      </c>
      <c r="R52" s="191">
        <f>COUNTIF(R$4:R$38,$C$52)</f>
        <v>0</v>
      </c>
      <c r="S52" s="191">
        <f>COUNTIF(S$4:S$38,$C$52)</f>
        <v>0</v>
      </c>
      <c r="T52" s="237">
        <f t="shared" si="9"/>
        <v>0</v>
      </c>
      <c r="U52" s="191">
        <f>COUNTIF(U$4:U$38,$C$52)</f>
        <v>0</v>
      </c>
      <c r="V52" s="191">
        <f>COUNTIF(V$4:V$38,$C$52)</f>
        <v>0</v>
      </c>
      <c r="W52" s="237">
        <f t="shared" si="10"/>
        <v>0</v>
      </c>
      <c r="X52" s="191"/>
    </row>
    <row r="53" spans="1:24">
      <c r="G53" s="238"/>
      <c r="M53" s="239"/>
      <c r="Q53" s="239"/>
      <c r="T53" s="238"/>
      <c r="W53" s="238"/>
    </row>
    <row r="54" spans="1:24">
      <c r="C54" s="240" t="s">
        <v>271</v>
      </c>
      <c r="G54" s="243" t="e">
        <f>G50/$C$49</f>
        <v>#DIV/0!</v>
      </c>
      <c r="H54" s="243"/>
      <c r="I54" s="243"/>
      <c r="J54" s="243"/>
      <c r="K54" s="243"/>
      <c r="L54" s="243"/>
      <c r="M54" s="243" t="e">
        <f>M50/$C$49</f>
        <v>#DIV/0!</v>
      </c>
      <c r="N54" s="243"/>
      <c r="O54" s="243"/>
      <c r="P54" s="243"/>
      <c r="Q54" s="243" t="e">
        <f>Q50/$C$49</f>
        <v>#DIV/0!</v>
      </c>
      <c r="R54" s="243"/>
      <c r="S54" s="243"/>
      <c r="T54" s="243" t="e">
        <f t="shared" ref="T54:W56" si="14">T50/$C$49</f>
        <v>#DIV/0!</v>
      </c>
      <c r="U54" s="243"/>
      <c r="V54" s="243"/>
      <c r="W54" s="243" t="e">
        <f t="shared" si="14"/>
        <v>#DIV/0!</v>
      </c>
    </row>
    <row r="55" spans="1:24">
      <c r="C55" s="240" t="s">
        <v>272</v>
      </c>
      <c r="G55" s="243" t="e">
        <f t="shared" ref="G55:T56" si="15">G51/$C$49</f>
        <v>#DIV/0!</v>
      </c>
      <c r="H55" s="243"/>
      <c r="I55" s="243"/>
      <c r="J55" s="243"/>
      <c r="K55" s="243"/>
      <c r="L55" s="243"/>
      <c r="M55" s="243" t="e">
        <f t="shared" si="15"/>
        <v>#DIV/0!</v>
      </c>
      <c r="N55" s="243"/>
      <c r="O55" s="243"/>
      <c r="P55" s="243"/>
      <c r="Q55" s="243" t="e">
        <f t="shared" si="15"/>
        <v>#DIV/0!</v>
      </c>
      <c r="R55" s="243"/>
      <c r="S55" s="243"/>
      <c r="T55" s="243" t="e">
        <f t="shared" si="15"/>
        <v>#DIV/0!</v>
      </c>
      <c r="U55" s="243"/>
      <c r="V55" s="243"/>
      <c r="W55" s="243" t="e">
        <f t="shared" si="14"/>
        <v>#DIV/0!</v>
      </c>
    </row>
    <row r="56" spans="1:24">
      <c r="C56" s="240" t="s">
        <v>273</v>
      </c>
      <c r="G56" s="243" t="e">
        <f t="shared" si="15"/>
        <v>#DIV/0!</v>
      </c>
      <c r="H56" s="243"/>
      <c r="I56" s="243"/>
      <c r="J56" s="243"/>
      <c r="K56" s="243"/>
      <c r="L56" s="243"/>
      <c r="M56" s="243" t="e">
        <f t="shared" si="15"/>
        <v>#DIV/0!</v>
      </c>
      <c r="N56" s="243"/>
      <c r="O56" s="243"/>
      <c r="P56" s="243"/>
      <c r="Q56" s="243" t="e">
        <f t="shared" si="15"/>
        <v>#DIV/0!</v>
      </c>
      <c r="R56" s="243"/>
      <c r="S56" s="243"/>
      <c r="T56" s="243" t="e">
        <f t="shared" si="15"/>
        <v>#DIV/0!</v>
      </c>
      <c r="U56" s="243"/>
      <c r="V56" s="243"/>
      <c r="W56" s="243" t="e">
        <f t="shared" si="14"/>
        <v>#DIV/0!</v>
      </c>
    </row>
  </sheetData>
  <sheetProtection selectLockedCells="1"/>
  <mergeCells count="11">
    <mergeCell ref="B2:B3"/>
    <mergeCell ref="C2:C3"/>
    <mergeCell ref="AO2:AZ2"/>
    <mergeCell ref="Y2:AD2"/>
    <mergeCell ref="A1:AB1"/>
    <mergeCell ref="A2:A3"/>
    <mergeCell ref="D2:G2"/>
    <mergeCell ref="H2:M2"/>
    <mergeCell ref="N2:Q2"/>
    <mergeCell ref="R2:T2"/>
    <mergeCell ref="U2:W2"/>
  </mergeCells>
  <phoneticPr fontId="0" type="noConversion"/>
  <conditionalFormatting sqref="M51:M55 G51:G56 H54:W56 Q51:Q55 D4:Q50">
    <cfRule type="containsText" dxfId="225" priority="65" operator="containsText" text="норма, средний, 3 уровень">
      <formula>NOT(ISERROR(SEARCH("норма, средний, 3 уровень",D4)))</formula>
    </cfRule>
  </conditionalFormatting>
  <conditionalFormatting sqref="M51:M55 G51:G56 H54:W56 Q51:Q55 D4:Q50">
    <cfRule type="containsText" dxfId="224" priority="58" operator="containsText" text="низкий">
      <formula>NOT(ISERROR(SEARCH("низкий",D4)))</formula>
    </cfRule>
    <cfRule type="containsText" dxfId="223" priority="59" operator="containsText" text="сниженный">
      <formula>NOT(ISERROR(SEARCH("сниженный",D4)))</formula>
    </cfRule>
    <cfRule type="containsText" dxfId="222" priority="60" operator="containsText" text="очень высокий">
      <formula>NOT(ISERROR(SEARCH("очень высокий",D4)))</formula>
    </cfRule>
    <cfRule type="containsText" dxfId="221" priority="61" operator="containsText" text="высокий">
      <formula>NOT(ISERROR(SEARCH("высокий",D4)))</formula>
    </cfRule>
    <cfRule type="containsText" dxfId="220" priority="62" operator="containsText" text="средний">
      <formula>NOT(ISERROR(SEARCH("средний",D4)))</formula>
    </cfRule>
    <cfRule type="containsText" dxfId="219" priority="63" operator="containsText" text="3 уровень">
      <formula>NOT(ISERROR(SEARCH("3 уровень",D4)))</formula>
    </cfRule>
    <cfRule type="containsText" dxfId="218" priority="64" operator="containsText" text="норма">
      <formula>NOT(ISERROR(SEARCH("норма",D4)))</formula>
    </cfRule>
  </conditionalFormatting>
  <conditionalFormatting sqref="B50:B55 M51:M55 G51:G56 H54:W56 Q51:Q55 D4:Q51">
    <cfRule type="containsText" dxfId="217" priority="43" operator="containsText" text="очень высокий">
      <formula>NOT(ISERROR(SEARCH("очень высокий",B4)))</formula>
    </cfRule>
  </conditionalFormatting>
  <conditionalFormatting sqref="Q51:Q55 N4:Q50">
    <cfRule type="containsText" dxfId="216" priority="41" stopIfTrue="1" operator="containsText" text="ниже среднего">
      <formula>NOT(ISERROR(SEARCH("ниже среднего",N4)))</formula>
    </cfRule>
  </conditionalFormatting>
  <conditionalFormatting sqref="M51:M55 G51:G56 H54:W56 Q51:Q55 D4:Q50">
    <cfRule type="containsText" dxfId="215" priority="31" operator="containsText" text="низкий">
      <formula>NOT(ISERROR(SEARCH("низкий",D4)))</formula>
    </cfRule>
    <cfRule type="containsText" dxfId="214" priority="32" operator="containsText" text="норма">
      <formula>NOT(ISERROR(SEARCH("норма",D4)))</formula>
    </cfRule>
    <cfRule type="containsText" dxfId="213" priority="33" operator="containsText" text="низкий">
      <formula>NOT(ISERROR(SEARCH("низкий",D4)))</formula>
    </cfRule>
  </conditionalFormatting>
  <conditionalFormatting sqref="H54:W56 D4:Q96">
    <cfRule type="containsText" dxfId="212" priority="28" operator="containsText" text="очень высокий">
      <formula>NOT(ISERROR(SEARCH("очень высокий",D4)))</formula>
    </cfRule>
    <cfRule type="containsText" dxfId="211" priority="29" operator="containsText" text="ниже нормы">
      <formula>NOT(ISERROR(SEARCH("ниже нормы",D4)))</formula>
    </cfRule>
    <cfRule type="containsText" dxfId="210" priority="30" operator="containsText" text="сниженный">
      <formula>NOT(ISERROR(SEARCH("сниженный",D4)))</formula>
    </cfRule>
  </conditionalFormatting>
  <conditionalFormatting sqref="M51:M55 G51:G56 H54:W56 Q51:Q55 D4:Q50">
    <cfRule type="containsText" dxfId="209" priority="26" operator="containsText" text="высокий">
      <formula>NOT(ISERROR(SEARCH("высокий",D4)))</formula>
    </cfRule>
    <cfRule type="containsText" dxfId="208" priority="27" operator="containsText" text="низкий">
      <formula>NOT(ISERROR(SEARCH("низкий",D4)))</formula>
    </cfRule>
  </conditionalFormatting>
  <conditionalFormatting sqref="D4:F49">
    <cfRule type="containsText" dxfId="207" priority="5" operator="containsText" text="не сформирован">
      <formula>NOT(ISERROR(SEARCH("не сформирован",D4)))</formula>
    </cfRule>
    <cfRule type="containsText" dxfId="206" priority="19" operator="containsText" text="в стадии формирования">
      <formula>NOT(ISERROR(SEARCH("в стадии формирования",D4)))</formula>
    </cfRule>
    <cfRule type="containsText" dxfId="205" priority="20" operator="containsText" text="сформирован">
      <formula>NOT(ISERROR(SEARCH("сформирован",D4)))</formula>
    </cfRule>
    <cfRule type="containsText" dxfId="204" priority="21" operator="containsText" text="в стадии формирования">
      <formula>NOT(ISERROR(SEARCH("в стадии формирования",D4)))</formula>
    </cfRule>
    <cfRule type="containsText" dxfId="203" priority="22" operator="containsText" text="не сформирован">
      <formula>NOT(ISERROR(SEARCH("не сформирован",D4)))</formula>
    </cfRule>
  </conditionalFormatting>
  <conditionalFormatting sqref="H4:H49">
    <cfRule type="containsText" dxfId="202" priority="18" operator="containsText" text="не сформирован">
      <formula>NOT(ISERROR(SEARCH("не сформирован",H4)))</formula>
    </cfRule>
  </conditionalFormatting>
  <conditionalFormatting sqref="H4:L49 N4:P49 R4:S49 U4:V49">
    <cfRule type="containsText" dxfId="201" priority="4" operator="containsText" text="не сформирован">
      <formula>NOT(ISERROR(SEARCH("не сформирован",H4)))</formula>
    </cfRule>
    <cfRule type="containsText" dxfId="200" priority="15" operator="containsText" text="сформирован">
      <formula>NOT(ISERROR(SEARCH("сформирован",H4)))</formula>
    </cfRule>
    <cfRule type="containsText" dxfId="199" priority="16" operator="containsText" text="в стадии формирования">
      <formula>NOT(ISERROR(SEARCH("в стадии формирования",H4)))</formula>
    </cfRule>
    <cfRule type="containsText" dxfId="198" priority="17" operator="containsText" text="не сформирован">
      <formula>NOT(ISERROR(SEARCH("не сформирован",H4)))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42"/>
  <sheetViews>
    <sheetView view="pageBreakPreview" zoomScale="70" zoomScaleSheetLayoutView="70" workbookViewId="0">
      <selection activeCell="H3" sqref="H3"/>
    </sheetView>
  </sheetViews>
  <sheetFormatPr defaultColWidth="9.140625" defaultRowHeight="15"/>
  <cols>
    <col min="1" max="1" width="8.5703125" style="82" customWidth="1"/>
    <col min="2" max="2" width="46.42578125" style="82" customWidth="1"/>
    <col min="3" max="3" width="15.140625" style="82" hidden="1" customWidth="1"/>
    <col min="4" max="4" width="11" style="82" customWidth="1"/>
    <col min="5" max="5" width="23.5703125" style="82" customWidth="1"/>
    <col min="6" max="6" width="25.5703125" style="82" hidden="1"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6.75" customHeight="1">
      <c r="A1" s="476"/>
      <c r="B1" s="476"/>
      <c r="C1" s="476"/>
      <c r="D1" s="476"/>
      <c r="E1" s="476"/>
      <c r="F1" s="476"/>
      <c r="G1" s="476"/>
      <c r="H1" s="476"/>
      <c r="I1" s="113"/>
      <c r="J1" s="114"/>
    </row>
    <row r="2" spans="1:21" ht="49.5" customHeight="1">
      <c r="A2" s="113"/>
      <c r="B2" s="465" t="s">
        <v>152</v>
      </c>
      <c r="C2" s="465"/>
      <c r="D2" s="465"/>
      <c r="E2" s="465"/>
      <c r="F2" s="465"/>
      <c r="G2" s="115"/>
      <c r="H2" s="135">
        <v>1</v>
      </c>
      <c r="I2" s="117"/>
      <c r="J2" s="114"/>
      <c r="P2" s="363"/>
      <c r="Q2" s="363"/>
      <c r="R2" s="363"/>
      <c r="S2" s="363"/>
      <c r="T2" s="363"/>
      <c r="U2" s="363"/>
    </row>
    <row r="3" spans="1:21" ht="30" customHeight="1">
      <c r="A3" s="115"/>
      <c r="B3" s="115"/>
      <c r="C3" s="115"/>
      <c r="D3" s="466">
        <f>INDEX(список!B2:B36,H2,1)</f>
        <v>0</v>
      </c>
      <c r="E3" s="466"/>
      <c r="F3" s="115"/>
      <c r="G3" s="115"/>
      <c r="H3" s="116"/>
      <c r="I3" s="117"/>
      <c r="J3" s="114"/>
      <c r="P3" s="150"/>
      <c r="Q3" s="150"/>
      <c r="R3" s="150"/>
      <c r="S3" s="150"/>
      <c r="T3" s="150"/>
      <c r="U3" s="150"/>
    </row>
    <row r="4" spans="1:21" ht="18.75">
      <c r="A4" s="357"/>
      <c r="B4" s="357"/>
      <c r="C4" s="357"/>
      <c r="D4" s="467" t="str">
        <f>список!D2</f>
        <v>старшая группа</v>
      </c>
      <c r="E4" s="467"/>
      <c r="F4" s="357"/>
      <c r="G4" s="357"/>
      <c r="H4" s="118"/>
      <c r="I4" s="119"/>
      <c r="J4" s="114"/>
      <c r="P4" s="20"/>
      <c r="Q4" s="20"/>
      <c r="R4" s="20"/>
      <c r="S4" s="20"/>
      <c r="T4" s="21"/>
      <c r="U4" s="21"/>
    </row>
    <row r="5" spans="1:21" ht="27.75" customHeight="1">
      <c r="A5" s="121"/>
      <c r="B5" s="358"/>
      <c r="C5" s="358"/>
      <c r="D5" s="468">
        <f>список!C2</f>
        <v>0</v>
      </c>
      <c r="E5" s="468"/>
      <c r="F5" s="120"/>
      <c r="G5" s="121"/>
      <c r="H5" s="121"/>
      <c r="I5" s="119"/>
      <c r="J5" s="114"/>
      <c r="P5" s="22"/>
      <c r="Q5" s="21"/>
      <c r="R5" s="22"/>
      <c r="S5" s="21"/>
      <c r="T5" s="21"/>
      <c r="U5" s="21"/>
    </row>
    <row r="6" spans="1:21" ht="40.5" customHeight="1">
      <c r="A6" s="461" t="s">
        <v>293</v>
      </c>
      <c r="B6" s="462"/>
      <c r="C6" s="463"/>
      <c r="D6" s="345" t="e">
        <f>AVERAGE(D7:D9)</f>
        <v>#DIV/0!</v>
      </c>
      <c r="E6" s="346" t="e">
        <f>IF(D6="","",IF(D6&gt;1.5,"сформирован",IF(D6&lt;0.5,"не сформирован", "в стадии формирования")))</f>
        <v>#DIV/0!</v>
      </c>
      <c r="F6" s="343"/>
      <c r="G6" s="200"/>
      <c r="H6" s="200"/>
      <c r="I6" s="200"/>
      <c r="J6" s="114"/>
    </row>
    <row r="7" spans="1:21" ht="30.75" customHeight="1">
      <c r="A7" s="477" t="s">
        <v>294</v>
      </c>
      <c r="B7" s="477"/>
      <c r="C7" s="477"/>
      <c r="D7" s="348" t="str">
        <f>INDEX('Социально-коммуникативное разви'!U5:U39,H2,1)</f>
        <v/>
      </c>
      <c r="E7" s="197" t="str">
        <f>INDEX('Социально-коммуникативное разви'!V5:V39,H2,1)</f>
        <v/>
      </c>
      <c r="F7" s="288"/>
      <c r="G7" s="204"/>
      <c r="H7" s="204"/>
      <c r="I7" s="204"/>
      <c r="J7" s="114"/>
    </row>
    <row r="8" spans="1:21" ht="28.5" customHeight="1">
      <c r="A8" s="479" t="s">
        <v>295</v>
      </c>
      <c r="B8" s="479"/>
      <c r="C8" s="479"/>
      <c r="D8" s="348" t="str">
        <f>INDEX('Социально-коммуникативное разви'!AB5:AB39,H2,1)</f>
        <v/>
      </c>
      <c r="E8" s="197" t="str">
        <f>INDEX('Социально-коммуникативное разви'!AC5:AC39,H2,1)</f>
        <v/>
      </c>
      <c r="F8" s="288"/>
      <c r="G8" s="204"/>
      <c r="H8" s="204"/>
      <c r="I8" s="204"/>
      <c r="J8" s="114"/>
    </row>
    <row r="9" spans="1:21" ht="36.75" customHeight="1">
      <c r="A9" s="464" t="s">
        <v>296</v>
      </c>
      <c r="B9" s="464"/>
      <c r="C9" s="464"/>
      <c r="D9" s="348" t="str">
        <f>INDEX('Социально-коммуникативное разви'!AN5:AN39,H2,1)</f>
        <v/>
      </c>
      <c r="E9" s="197" t="str">
        <f>INDEX('Социально-коммуникативное разви'!AO5:AO39,H2,1)</f>
        <v/>
      </c>
      <c r="F9" s="288"/>
      <c r="G9" s="204"/>
      <c r="H9" s="204"/>
      <c r="I9" s="204"/>
      <c r="J9" s="114"/>
    </row>
    <row r="10" spans="1:21" ht="31.5" customHeight="1">
      <c r="A10" s="473" t="s">
        <v>297</v>
      </c>
      <c r="B10" s="473"/>
      <c r="C10" s="473"/>
      <c r="D10" s="347" t="e">
        <f>AVERAGE(D11:D15)</f>
        <v>#DIV/0!</v>
      </c>
      <c r="E10" s="483" t="e">
        <f>IF(D10="","",IF(D10&gt;1.5,"сформирован",IF(D10&lt;0.5,"не сформирован", "в стадии формирования")))</f>
        <v>#DIV/0!</v>
      </c>
      <c r="F10" s="483"/>
      <c r="G10" s="201"/>
      <c r="H10" s="201"/>
      <c r="I10" s="201"/>
      <c r="J10" s="114"/>
    </row>
    <row r="11" spans="1:21" ht="34.5" customHeight="1">
      <c r="A11" s="478" t="s">
        <v>124</v>
      </c>
      <c r="B11" s="478"/>
      <c r="C11" s="478"/>
      <c r="D11" s="348" t="str">
        <f>INDEX('Познавательное развитие'!G5:G39,H2,1)</f>
        <v/>
      </c>
      <c r="E11" s="197" t="str">
        <f>INDEX('Познавательное развитие'!H5:H39,H2,1)</f>
        <v/>
      </c>
      <c r="F11" s="289" t="str">
        <f>IF(C23="","",IF(C23="низкий",[3]Лист1!C2,IF(C23="средний",[3]Лист1!B2,[3]Лист1!A2)))</f>
        <v/>
      </c>
      <c r="G11" s="120"/>
      <c r="H11" s="120"/>
      <c r="I11" s="120"/>
      <c r="J11" s="114"/>
    </row>
    <row r="12" spans="1:21" ht="32.25" customHeight="1">
      <c r="A12" s="464" t="s">
        <v>141</v>
      </c>
      <c r="B12" s="464"/>
      <c r="C12" s="464"/>
      <c r="D12" s="348" t="str">
        <f>INDEX('Познавательное развитие'!N5:N39,H2,1)</f>
        <v/>
      </c>
      <c r="E12" s="197" t="str">
        <f>INDEX('Познавательное развитие'!O5:O39,H2,1)</f>
        <v/>
      </c>
      <c r="F12" s="289"/>
      <c r="G12" s="120"/>
      <c r="H12" s="120"/>
      <c r="I12" s="120"/>
      <c r="J12" s="114"/>
    </row>
    <row r="13" spans="1:21" ht="30" customHeight="1">
      <c r="A13" s="464" t="str">
        <f>'[3]сводная по группе'!J3</f>
        <v>Конструирование</v>
      </c>
      <c r="B13" s="464"/>
      <c r="C13" s="464"/>
      <c r="D13" s="348" t="str">
        <f>INDEX('Познавательное развитие'!Q5:Q39,H2,1)</f>
        <v/>
      </c>
      <c r="E13" s="197" t="str">
        <f>INDEX('Познавательное развитие'!R5:R39,H2,1)</f>
        <v/>
      </c>
      <c r="F13" s="289"/>
      <c r="G13" s="120"/>
      <c r="H13" s="120"/>
      <c r="I13" s="120"/>
      <c r="J13" s="114"/>
    </row>
    <row r="14" spans="1:21" ht="29.25" customHeight="1">
      <c r="A14" s="478" t="s">
        <v>143</v>
      </c>
      <c r="B14" s="478"/>
      <c r="C14" s="478"/>
      <c r="D14" s="349" t="str">
        <f>INDEX('Познавательное развитие'!X5:X39,H2,1)</f>
        <v/>
      </c>
      <c r="E14" s="197" t="str">
        <f>INDEX('Познавательное развитие'!Y5:Y39,H2,1)</f>
        <v/>
      </c>
      <c r="F14" s="289"/>
      <c r="G14" s="120"/>
      <c r="H14" s="120"/>
      <c r="I14" s="120"/>
      <c r="J14" s="114"/>
    </row>
    <row r="15" spans="1:21" ht="27.75" customHeight="1">
      <c r="A15" s="464" t="str">
        <f>'[3]сводная по группе'!L3</f>
        <v>Развитие элементарных математических представлений</v>
      </c>
      <c r="B15" s="464"/>
      <c r="C15" s="464"/>
      <c r="D15" s="348" t="str">
        <f>INDEX('Познавательное развитие'!AM5:AM39,H2,1)</f>
        <v/>
      </c>
      <c r="E15" s="197" t="str">
        <f>INDEX('Познавательное развитие'!AN5:AN39,H2,1)</f>
        <v/>
      </c>
      <c r="F15" s="289"/>
      <c r="G15" s="120"/>
      <c r="H15" s="120"/>
      <c r="I15" s="120"/>
      <c r="J15" s="114"/>
    </row>
    <row r="16" spans="1:21" ht="32.25" customHeight="1">
      <c r="A16" s="480" t="s">
        <v>298</v>
      </c>
      <c r="B16" s="481"/>
      <c r="C16" s="482"/>
      <c r="D16" s="350" t="e">
        <f>AVERAGE(D17:D19)</f>
        <v>#DIV/0!</v>
      </c>
      <c r="E16" s="469" t="e">
        <f>IF(D16="","",IF(D16&gt;1.5,"сформирован",IF(D16&lt;0.5,"не сформирован", "в стадии формирования")))</f>
        <v>#DIV/0!</v>
      </c>
      <c r="F16" s="470"/>
      <c r="G16" s="202"/>
      <c r="H16" s="200"/>
      <c r="I16" s="200"/>
      <c r="J16" s="114"/>
    </row>
    <row r="17" spans="1:10" ht="40.5" customHeight="1">
      <c r="A17" s="464" t="s">
        <v>145</v>
      </c>
      <c r="B17" s="464"/>
      <c r="C17" s="464"/>
      <c r="D17" s="351" t="str">
        <f>INDEX('Художественно-эстетическое разв'!R5:R39,H2,1)</f>
        <v/>
      </c>
      <c r="E17" s="197" t="str">
        <f>INDEX('Художественно-эстетическое разв'!S5:S39,H2,1)</f>
        <v/>
      </c>
      <c r="F17" s="290"/>
      <c r="G17" s="168"/>
      <c r="H17" s="168"/>
      <c r="I17" s="168"/>
      <c r="J17" s="114"/>
    </row>
    <row r="18" spans="1:10" ht="36" customHeight="1">
      <c r="A18" s="464" t="s">
        <v>299</v>
      </c>
      <c r="B18" s="464"/>
      <c r="C18" s="464"/>
      <c r="D18" s="351" t="str">
        <f>INDEX('Художественно-эстетическое разв'!AB5:AB39,H2,1)</f>
        <v/>
      </c>
      <c r="E18" s="197" t="str">
        <f>INDEX('Художественно-эстетическое разв'!AC5:AC39,H2,1)</f>
        <v/>
      </c>
      <c r="F18" s="290"/>
      <c r="G18" s="168"/>
      <c r="H18" s="168"/>
      <c r="I18" s="168"/>
      <c r="J18" s="114"/>
    </row>
    <row r="19" spans="1:10" ht="28.5" customHeight="1">
      <c r="A19" s="464" t="s">
        <v>300</v>
      </c>
      <c r="B19" s="464"/>
      <c r="C19" s="464"/>
      <c r="D19" s="351" t="str">
        <f>INDEX('Художественно-эстетическое разв'!AG5:AG39,H2,1)</f>
        <v/>
      </c>
      <c r="E19" s="197" t="str">
        <f>INDEX('Художественно-эстетическое разв'!AH5:AH39,H2,1)</f>
        <v/>
      </c>
      <c r="F19" s="290"/>
      <c r="G19" s="168"/>
      <c r="H19" s="168"/>
      <c r="I19" s="168"/>
      <c r="J19" s="114"/>
    </row>
    <row r="20" spans="1:10" ht="36" customHeight="1">
      <c r="A20" s="473" t="s">
        <v>301</v>
      </c>
      <c r="B20" s="473"/>
      <c r="C20" s="473"/>
      <c r="D20" s="347" t="e">
        <f>AVERAGE(D21:D22)</f>
        <v>#DIV/0!</v>
      </c>
      <c r="E20" s="471" t="e">
        <f>IF(D20="","",IF(D20&gt;1.5,"сформирован",IF(D20&lt;0.5,"не сформирован", "в стадии формирования")))</f>
        <v>#DIV/0!</v>
      </c>
      <c r="F20" s="471"/>
      <c r="G20" s="201"/>
      <c r="H20" s="201"/>
      <c r="I20" s="201"/>
      <c r="J20" s="114"/>
    </row>
    <row r="21" spans="1:10" ht="31.5" customHeight="1">
      <c r="A21" s="464" t="s">
        <v>147</v>
      </c>
      <c r="B21" s="464"/>
      <c r="C21" s="464"/>
      <c r="D21" s="351" t="str">
        <f>INDEX('Речевое развитие'!Q4:Q39,H2,1)</f>
        <v/>
      </c>
      <c r="E21" s="205" t="str">
        <f>INDEX('Речевое развитие'!R4:R39,H2,1)</f>
        <v/>
      </c>
      <c r="F21" s="290"/>
      <c r="G21" s="168"/>
      <c r="H21" s="168"/>
      <c r="I21" s="168"/>
      <c r="J21" s="114"/>
    </row>
    <row r="22" spans="1:10" ht="36" customHeight="1">
      <c r="A22" s="464" t="s">
        <v>302</v>
      </c>
      <c r="B22" s="464"/>
      <c r="C22" s="464"/>
      <c r="D22" s="351" t="str">
        <f>INDEX('Речевое развитие'!Y4:Y39,H2,1)</f>
        <v/>
      </c>
      <c r="E22" s="206" t="str">
        <f>INDEX('Речевое развитие'!Z4:Z39,H2,1)</f>
        <v/>
      </c>
      <c r="F22" s="290"/>
      <c r="G22" s="168"/>
      <c r="H22" s="168"/>
      <c r="I22" s="168"/>
      <c r="J22" s="114"/>
    </row>
    <row r="23" spans="1:10" ht="31.5" customHeight="1">
      <c r="A23" s="473" t="s">
        <v>303</v>
      </c>
      <c r="B23" s="473"/>
      <c r="C23" s="473"/>
      <c r="D23" s="347" t="e">
        <f>AVERAGE(D24:D25)</f>
        <v>#DIV/0!</v>
      </c>
      <c r="E23" s="472" t="e">
        <f>IF(D23="","",IF(D23&gt;1.5,"сформирован",IF(D23&lt;0.5,"не сформирован", "в стадии формирования")))</f>
        <v>#DIV/0!</v>
      </c>
      <c r="F23" s="472"/>
      <c r="G23" s="203"/>
      <c r="H23" s="203"/>
      <c r="I23" s="203"/>
      <c r="J23" s="114"/>
    </row>
    <row r="24" spans="1:10" ht="30.75" customHeight="1">
      <c r="A24" s="474" t="s">
        <v>149</v>
      </c>
      <c r="B24" s="475"/>
      <c r="C24" s="352"/>
      <c r="D24" s="354" t="str">
        <f>INDEX('Физическое развитие'!V4:V39,H2,1)</f>
        <v/>
      </c>
      <c r="E24" s="344" t="str">
        <f>INDEX('Физическое развитие'!W4:W39,H2,1)</f>
        <v/>
      </c>
      <c r="F24" s="341"/>
      <c r="G24" s="169"/>
      <c r="H24" s="169"/>
      <c r="I24" s="169"/>
      <c r="J24" s="114"/>
    </row>
    <row r="25" spans="1:10" ht="33" customHeight="1">
      <c r="A25" s="464" t="s">
        <v>304</v>
      </c>
      <c r="B25" s="464"/>
      <c r="C25" s="464"/>
      <c r="D25" s="353" t="str">
        <f>INDEX('Физическое развитие'!AA4:AA39,H2,1)</f>
        <v/>
      </c>
      <c r="E25" s="342" t="str">
        <f>INDEX('Физическое развитие'!AB4:AB39,H2,1)</f>
        <v/>
      </c>
      <c r="F25" s="290"/>
      <c r="G25" s="169"/>
      <c r="H25" s="169"/>
      <c r="I25" s="169"/>
      <c r="J25" s="114"/>
    </row>
    <row r="26" spans="1:10" ht="15.75">
      <c r="A26" s="196"/>
      <c r="B26" s="196"/>
      <c r="C26" s="196"/>
      <c r="D26" s="196"/>
      <c r="E26" s="196"/>
      <c r="F26" s="185"/>
      <c r="G26" s="113"/>
      <c r="H26" s="113"/>
      <c r="I26" s="113"/>
      <c r="J26" s="114"/>
    </row>
    <row r="27" spans="1:10" ht="15.75">
      <c r="A27" s="113"/>
      <c r="B27" s="113"/>
      <c r="C27" s="78"/>
      <c r="D27" s="185"/>
      <c r="E27" s="185"/>
      <c r="F27" s="78"/>
      <c r="G27" s="113"/>
      <c r="H27" s="113"/>
      <c r="I27" s="113"/>
      <c r="J27" s="114"/>
    </row>
    <row r="28" spans="1:10" ht="15.75">
      <c r="A28" s="113"/>
      <c r="B28" s="113"/>
      <c r="C28" s="196"/>
      <c r="D28" s="188"/>
      <c r="E28" s="78"/>
      <c r="F28" s="113"/>
      <c r="G28" s="113"/>
      <c r="H28" s="113"/>
      <c r="I28" s="113"/>
      <c r="J28" s="114"/>
    </row>
    <row r="29" spans="1:10" ht="15.75">
      <c r="A29" s="113"/>
      <c r="B29" s="113"/>
      <c r="C29" s="196"/>
      <c r="D29" s="78"/>
      <c r="E29" s="113"/>
      <c r="F29" s="113"/>
      <c r="G29" s="113"/>
      <c r="H29" s="113"/>
      <c r="I29" s="113"/>
      <c r="J29" s="114"/>
    </row>
    <row r="30" spans="1:10" ht="15.75">
      <c r="A30" s="113"/>
      <c r="B30" s="113"/>
      <c r="C30" s="185"/>
      <c r="D30" s="78"/>
      <c r="E30" s="113"/>
      <c r="F30" s="113"/>
      <c r="G30" s="113"/>
      <c r="H30" s="113"/>
      <c r="I30" s="113"/>
      <c r="J30" s="114"/>
    </row>
    <row r="31" spans="1:10" ht="15.75">
      <c r="A31" s="113"/>
      <c r="B31" s="113"/>
      <c r="C31" s="188"/>
      <c r="D31" s="78"/>
      <c r="E31" s="113"/>
      <c r="F31" s="113"/>
      <c r="G31" s="113"/>
      <c r="H31" s="113"/>
      <c r="I31" s="113"/>
      <c r="J31" s="114"/>
    </row>
    <row r="32" spans="1:10" ht="15.75">
      <c r="A32" s="78"/>
      <c r="B32" s="78"/>
      <c r="C32" s="78"/>
      <c r="D32" s="78"/>
      <c r="E32" s="113"/>
      <c r="F32" s="113"/>
      <c r="G32" s="113"/>
      <c r="H32" s="113"/>
      <c r="I32" s="113"/>
      <c r="J32" s="114"/>
    </row>
    <row r="33" spans="1:10" ht="15.75">
      <c r="A33" s="78"/>
      <c r="B33" s="78"/>
      <c r="C33" s="78"/>
      <c r="D33" s="78"/>
      <c r="E33" s="113"/>
      <c r="F33" s="113"/>
      <c r="G33" s="113"/>
      <c r="H33" s="113"/>
      <c r="I33" s="113"/>
      <c r="J33" s="114"/>
    </row>
    <row r="34" spans="1:10" ht="15.75">
      <c r="A34" s="78"/>
      <c r="B34" s="78"/>
      <c r="C34" s="78"/>
      <c r="D34" s="78"/>
      <c r="E34" s="113"/>
      <c r="F34" s="113"/>
      <c r="G34" s="113"/>
      <c r="H34" s="113"/>
      <c r="I34" s="113"/>
      <c r="J34" s="114"/>
    </row>
    <row r="35" spans="1:10" ht="15.75">
      <c r="A35" s="78"/>
      <c r="B35" s="78"/>
      <c r="C35" s="78"/>
      <c r="D35" s="185"/>
      <c r="E35" s="113"/>
      <c r="F35" s="113"/>
      <c r="G35" s="113"/>
      <c r="H35" s="113"/>
      <c r="I35" s="113"/>
      <c r="J35" s="114"/>
    </row>
    <row r="36" spans="1:10" ht="15.75">
      <c r="A36" s="78"/>
      <c r="B36" s="78"/>
      <c r="C36" s="78"/>
      <c r="D36" s="113"/>
      <c r="E36" s="113"/>
      <c r="F36" s="113"/>
      <c r="G36" s="113"/>
      <c r="H36" s="113"/>
      <c r="I36" s="113"/>
      <c r="J36" s="114"/>
    </row>
    <row r="37" spans="1:10" ht="15.75">
      <c r="A37" s="78"/>
      <c r="B37" s="78"/>
      <c r="C37" s="78"/>
      <c r="D37" s="113"/>
      <c r="E37" s="113"/>
      <c r="F37" s="113"/>
      <c r="G37" s="113"/>
      <c r="H37" s="113"/>
      <c r="I37" s="113"/>
      <c r="J37" s="114"/>
    </row>
    <row r="38" spans="1:10">
      <c r="A38" s="476"/>
      <c r="B38" s="476"/>
      <c r="C38" s="476"/>
      <c r="D38" s="113"/>
      <c r="E38" s="113"/>
      <c r="F38" s="113"/>
      <c r="G38" s="113"/>
      <c r="H38" s="113"/>
      <c r="I38" s="113"/>
      <c r="J38" s="114"/>
    </row>
    <row r="39" spans="1:10">
      <c r="A39" s="199"/>
      <c r="B39" s="199"/>
      <c r="C39" s="113"/>
      <c r="D39" s="113"/>
      <c r="E39" s="113"/>
      <c r="F39" s="113"/>
      <c r="G39" s="113"/>
      <c r="H39" s="113"/>
      <c r="I39" s="113"/>
      <c r="J39" s="114"/>
    </row>
    <row r="40" spans="1:10">
      <c r="A40" s="113"/>
      <c r="B40" s="113"/>
      <c r="C40" s="113"/>
      <c r="D40" s="113"/>
      <c r="E40" s="113"/>
      <c r="F40" s="113"/>
      <c r="G40" s="113"/>
      <c r="H40" s="113"/>
      <c r="I40" s="113"/>
      <c r="J40" s="114"/>
    </row>
    <row r="41" spans="1:10">
      <c r="A41" s="113"/>
      <c r="B41" s="113"/>
      <c r="C41" s="113"/>
      <c r="D41" s="113"/>
      <c r="E41" s="113"/>
      <c r="F41" s="113"/>
      <c r="G41" s="113"/>
      <c r="H41" s="113"/>
      <c r="I41" s="113"/>
      <c r="J41" s="114"/>
    </row>
    <row r="42" spans="1:10">
      <c r="A42" s="113"/>
      <c r="B42" s="113"/>
      <c r="C42" s="113"/>
      <c r="D42" s="113"/>
      <c r="E42" s="113"/>
      <c r="F42" s="113"/>
      <c r="G42" s="113"/>
      <c r="H42" s="113"/>
      <c r="I42" s="113"/>
      <c r="J42" s="114"/>
    </row>
  </sheetData>
  <sheetProtection password="CC6F" sheet="1" objects="1" scenarios="1" selectLockedCells="1"/>
  <mergeCells count="32">
    <mergeCell ref="A17:C17"/>
    <mergeCell ref="A18:C18"/>
    <mergeCell ref="A19:C19"/>
    <mergeCell ref="A20:C20"/>
    <mergeCell ref="A21:C21"/>
    <mergeCell ref="A22:C22"/>
    <mergeCell ref="A23:C23"/>
    <mergeCell ref="A24:B24"/>
    <mergeCell ref="A1:H1"/>
    <mergeCell ref="A38:C38"/>
    <mergeCell ref="A7:C7"/>
    <mergeCell ref="A13:C13"/>
    <mergeCell ref="A14:C14"/>
    <mergeCell ref="A15:C15"/>
    <mergeCell ref="A10:C10"/>
    <mergeCell ref="A11:C11"/>
    <mergeCell ref="A12:C12"/>
    <mergeCell ref="A8:C8"/>
    <mergeCell ref="A16:C16"/>
    <mergeCell ref="A25:C25"/>
    <mergeCell ref="E10:F10"/>
    <mergeCell ref="E16:F16"/>
    <mergeCell ref="E20:F20"/>
    <mergeCell ref="E23:F23"/>
    <mergeCell ref="S2:U2"/>
    <mergeCell ref="P2:R2"/>
    <mergeCell ref="A6:C6"/>
    <mergeCell ref="A9:C9"/>
    <mergeCell ref="B2:F2"/>
    <mergeCell ref="D3:E3"/>
    <mergeCell ref="D4:E4"/>
    <mergeCell ref="D5:E5"/>
  </mergeCells>
  <conditionalFormatting sqref="B8:E8 D7:E7 D9:E9 B13:C13 A7:A10 D11:E14 A12:A13 A15:E15 B17:C17 A16:A19 D17:E22 A20:C20 B23:D23 A25:C25 A21:A24 E23:E25">
    <cfRule type="containsText" dxfId="197" priority="102" stopIfTrue="1" operator="containsText" text="низкий">
      <formula>NOT(ISERROR(SEARCH("низкий",A7)))</formula>
    </cfRule>
    <cfRule type="containsText" dxfId="196" priority="103" stopIfTrue="1" operator="containsText" text="средний">
      <formula>NOT(ISERROR(SEARCH("средний",A7)))</formula>
    </cfRule>
    <cfRule type="containsText" dxfId="195" priority="104" stopIfTrue="1" operator="containsText" text="высокий">
      <formula>NOT(ISERROR(SEARCH("высокий",A7)))</formula>
    </cfRule>
  </conditionalFormatting>
  <conditionalFormatting sqref="E7:E9">
    <cfRule type="containsText" dxfId="194" priority="16" operator="containsText" text="сформирован">
      <formula>NOT(ISERROR(SEARCH("сформирован",E7)))</formula>
    </cfRule>
    <cfRule type="containsText" dxfId="193" priority="17" operator="containsText" text="в стадии формирования">
      <formula>NOT(ISERROR(SEARCH("в стадии формирования",E7)))</formula>
    </cfRule>
    <cfRule type="containsText" dxfId="192" priority="18" operator="containsText" text="не сформирован">
      <formula>NOT(ISERROR(SEARCH("не сформирован",E7)))</formula>
    </cfRule>
    <cfRule type="containsText" dxfId="191" priority="96" operator="containsText" text="высокий">
      <formula>NOT(ISERROR(SEARCH("высокий",E7)))</formula>
    </cfRule>
    <cfRule type="containsText" dxfId="190" priority="97" operator="containsText" text="норма">
      <formula>NOT(ISERROR(SEARCH("норма",E7)))</formula>
    </cfRule>
    <cfRule type="containsText" dxfId="189" priority="98" operator="containsText" text="низкий">
      <formula>NOT(ISERROR(SEARCH("низкий",E7)))</formula>
    </cfRule>
    <cfRule type="containsText" dxfId="188" priority="99" stopIfTrue="1" operator="containsText" text="норма">
      <formula>NOT(ISERROR(SEARCH("норма",E7)))</formula>
    </cfRule>
    <cfRule type="containsText" dxfId="187" priority="100" stopIfTrue="1" operator="containsText" text="низкий">
      <formula>NOT(ISERROR(SEARCH("низкий",E7)))</formula>
    </cfRule>
    <cfRule type="containsText" dxfId="186" priority="101" stopIfTrue="1" operator="containsText" text="норма">
      <formula>NOT(ISERROR(SEARCH("норма",E7)))</formula>
    </cfRule>
  </conditionalFormatting>
  <conditionalFormatting sqref="E11:E15">
    <cfRule type="containsText" dxfId="185" priority="13" operator="containsText" text="сформирован">
      <formula>NOT(ISERROR(SEARCH("сформирован",E11)))</formula>
    </cfRule>
    <cfRule type="containsText" dxfId="184" priority="14" operator="containsText" text="в стадии формирования">
      <formula>NOT(ISERROR(SEARCH("в стадии формирования",E11)))</formula>
    </cfRule>
    <cfRule type="containsText" dxfId="183" priority="15" operator="containsText" text="не сформирован">
      <formula>NOT(ISERROR(SEARCH("не сформирован",E11)))</formula>
    </cfRule>
    <cfRule type="containsText" dxfId="182" priority="80" operator="containsText" text="сниженный">
      <formula>NOT(ISERROR(SEARCH("сниженный",E11)))</formula>
    </cfRule>
    <cfRule type="containsText" dxfId="181" priority="81" operator="containsText" text="высокий">
      <formula>NOT(ISERROR(SEARCH("высокий",E11)))</formula>
    </cfRule>
    <cfRule type="containsText" dxfId="180" priority="82" operator="containsText" text="норма">
      <formula>NOT(ISERROR(SEARCH("норма",E11)))</formula>
    </cfRule>
    <cfRule type="containsText" dxfId="179" priority="83" operator="containsText" text="низкий">
      <formula>NOT(ISERROR(SEARCH("низкий",E11)))</formula>
    </cfRule>
    <cfRule type="containsText" dxfId="178" priority="84" stopIfTrue="1" operator="containsText" text="ниже среднего">
      <formula>NOT(ISERROR(SEARCH("ниже среднего",E11)))</formula>
    </cfRule>
    <cfRule type="containsText" dxfId="177" priority="92" operator="containsText" text="низкий">
      <formula>NOT(ISERROR(SEARCH("низкий",E11)))</formula>
    </cfRule>
    <cfRule type="containsText" dxfId="176" priority="93" operator="containsText" text="норма">
      <formula>NOT(ISERROR(SEARCH("норма",E11)))</formula>
    </cfRule>
    <cfRule type="containsText" dxfId="175" priority="94" operator="containsText" text="высокий">
      <formula>NOT(ISERROR(SEARCH("высокий",E11)))</formula>
    </cfRule>
    <cfRule type="containsText" dxfId="174" priority="95" operator="containsText" text="норма">
      <formula>NOT(ISERROR(SEARCH("норма",E11)))</formula>
    </cfRule>
  </conditionalFormatting>
  <conditionalFormatting sqref="E11:E15 E17:E22">
    <cfRule type="containsText" dxfId="173" priority="88" operator="containsText" text="низкий">
      <formula>NOT(ISERROR(SEARCH("низкий",E11)))</formula>
    </cfRule>
    <cfRule type="containsText" dxfId="172" priority="89" operator="containsText" text="низкий">
      <formula>NOT(ISERROR(SEARCH("низкий",E11)))</formula>
    </cfRule>
    <cfRule type="containsText" dxfId="171" priority="90" operator="containsText" text="норма">
      <formula>NOT(ISERROR(SEARCH("норма",E11)))</formula>
    </cfRule>
    <cfRule type="containsText" dxfId="170" priority="91" operator="containsText" text="высокий">
      <formula>NOT(ISERROR(SEARCH("высокий",E11)))</formula>
    </cfRule>
  </conditionalFormatting>
  <conditionalFormatting sqref="E17:E22">
    <cfRule type="containsText" dxfId="169" priority="57" stopIfTrue="1" operator="containsText" text="низкий">
      <formula>NOT(ISERROR(SEARCH("низкий",E17)))</formula>
    </cfRule>
    <cfRule type="containsText" dxfId="168" priority="58" stopIfTrue="1" operator="containsText" text="норма">
      <formula>NOT(ISERROR(SEARCH("норма",E17)))</formula>
    </cfRule>
    <cfRule type="containsText" dxfId="167" priority="59" stopIfTrue="1" operator="containsText" text="высокий">
      <formula>NOT(ISERROR(SEARCH("высокий",E17)))</formula>
    </cfRule>
    <cfRule type="containsText" dxfId="166" priority="60" stopIfTrue="1" operator="containsText" text="очень высокий">
      <formula>NOT(ISERROR(SEARCH("очень высокий",E17)))</formula>
    </cfRule>
    <cfRule type="containsText" dxfId="165" priority="61" stopIfTrue="1" operator="containsText" text="низкий">
      <formula>NOT(ISERROR(SEARCH("низкий",E17)))</formula>
    </cfRule>
    <cfRule type="containsText" dxfId="164" priority="62" stopIfTrue="1" operator="containsText" text="сниженный">
      <formula>NOT(ISERROR(SEARCH("сниженный",E17)))</formula>
    </cfRule>
    <cfRule type="containsText" dxfId="163" priority="63" stopIfTrue="1" operator="containsText" text="норма">
      <formula>NOT(ISERROR(SEARCH("норма",E17)))</formula>
    </cfRule>
    <cfRule type="containsText" dxfId="162" priority="64" stopIfTrue="1" operator="containsText" text="высокий">
      <formula>NOT(ISERROR(SEARCH("высокий",E17)))</formula>
    </cfRule>
    <cfRule type="containsText" dxfId="161" priority="72" operator="containsText" text="низкий">
      <formula>NOT(ISERROR(SEARCH("низкий",E17)))</formula>
    </cfRule>
    <cfRule type="containsText" dxfId="160" priority="73" operator="containsText" text="средний">
      <formula>NOT(ISERROR(SEARCH("средний",E17)))</formula>
    </cfRule>
    <cfRule type="containsText" dxfId="159" priority="74" operator="containsText" text="норма">
      <formula>NOT(ISERROR(SEARCH("норма",E17)))</formula>
    </cfRule>
    <cfRule type="containsText" dxfId="158" priority="75" operator="containsText" text="высокий">
      <formula>NOT(ISERROR(SEARCH("высокий",E17)))</formula>
    </cfRule>
  </conditionalFormatting>
  <conditionalFormatting sqref="E17:E22">
    <cfRule type="containsText" dxfId="157" priority="68" operator="containsText" text="нужна консуль">
      <formula>NOT(ISERROR(SEARCH("нужна консуль",E17)))</formula>
    </cfRule>
    <cfRule type="containsText" dxfId="156" priority="69" operator="containsText" text="средний">
      <formula>NOT(ISERROR(SEARCH("средний",E17)))</formula>
    </cfRule>
    <cfRule type="containsText" dxfId="155" priority="70" operator="containsText" text="норма">
      <formula>NOT(ISERROR(SEARCH("норма",E17)))</formula>
    </cfRule>
    <cfRule type="containsText" dxfId="154" priority="71" operator="containsText" text="высокий">
      <formula>NOT(ISERROR(SEARCH("высокий",E17)))</formula>
    </cfRule>
  </conditionalFormatting>
  <conditionalFormatting sqref="E17:E19">
    <cfRule type="containsText" dxfId="153" priority="10" operator="containsText" text="сформирован">
      <formula>NOT(ISERROR(SEARCH("сформирован",E17)))</formula>
    </cfRule>
    <cfRule type="containsText" dxfId="152" priority="11" operator="containsText" text="в стадии формирования">
      <formula>NOT(ISERROR(SEARCH("в стадии формирования",E17)))</formula>
    </cfRule>
    <cfRule type="containsText" dxfId="151" priority="12" operator="containsText" text="не сформирован">
      <formula>NOT(ISERROR(SEARCH("не сформирован",E17)))</formula>
    </cfRule>
    <cfRule type="containsText" dxfId="150" priority="50" operator="containsText" text="высокий">
      <formula>NOT(ISERROR(SEARCH("высокий",E17)))</formula>
    </cfRule>
    <cfRule type="containsText" dxfId="149" priority="51" operator="containsText" text="норма">
      <formula>NOT(ISERROR(SEARCH("норма",E17)))</formula>
    </cfRule>
    <cfRule type="containsText" dxfId="148" priority="52" operator="containsText" text="низкий">
      <formula>NOT(ISERROR(SEARCH("низкий",E17)))</formula>
    </cfRule>
    <cfRule type="containsText" dxfId="147" priority="53" operator="containsText" text="очень высокий">
      <formula>NOT(ISERROR(SEARCH("очень высокий",E17)))</formula>
    </cfRule>
    <cfRule type="containsText" dxfId="146" priority="54" operator="containsText" text="ниже нормы">
      <formula>NOT(ISERROR(SEARCH("ниже нормы",E17)))</formula>
    </cfRule>
    <cfRule type="containsText" dxfId="145" priority="55" operator="containsText" text="очень высокий">
      <formula>NOT(ISERROR(SEARCH("очень высокий",E17)))</formula>
    </cfRule>
    <cfRule type="containsText" dxfId="144" priority="56" operator="containsText" text="очень высокий">
      <formula>NOT(ISERROR(SEARCH("очень высокий",E17)))</formula>
    </cfRule>
  </conditionalFormatting>
  <conditionalFormatting sqref="E20">
    <cfRule type="containsText" dxfId="143" priority="25" operator="containsText" text="высокий">
      <formula>NOT(ISERROR(SEARCH("высокий",E20)))</formula>
    </cfRule>
    <cfRule type="containsText" dxfId="142" priority="26" operator="containsText" text="низкий">
      <formula>NOT(ISERROR(SEARCH("низкий",E20)))</formula>
    </cfRule>
  </conditionalFormatting>
  <conditionalFormatting sqref="E23">
    <cfRule type="containsText" dxfId="141" priority="19" operator="containsText" text="высокий">
      <formula>NOT(ISERROR(SEARCH("высокий",E23)))</formula>
    </cfRule>
    <cfRule type="containsText" dxfId="140" priority="20" operator="containsText" text="норма">
      <formula>NOT(ISERROR(SEARCH("норма",E23)))</formula>
    </cfRule>
    <cfRule type="containsText" dxfId="139" priority="21" operator="containsText" text="низкий">
      <formula>NOT(ISERROR(SEARCH("низкий",E23)))</formula>
    </cfRule>
  </conditionalFormatting>
  <conditionalFormatting sqref="E21:E22 E24:E25">
    <cfRule type="containsText" dxfId="138" priority="7" operator="containsText" text="сформирован">
      <formula>NOT(ISERROR(SEARCH("сформирован",E21)))</formula>
    </cfRule>
    <cfRule type="containsText" dxfId="137" priority="8" operator="containsText" text="в стадии формирования">
      <formula>NOT(ISERROR(SEARCH("в стадии формирования",E21)))</formula>
    </cfRule>
    <cfRule type="containsText" dxfId="136" priority="9" operator="containsText" text="не сформирован">
      <formula>NOT(ISERROR(SEARCH("не сформирован",E21)))</formula>
    </cfRule>
  </conditionalFormatting>
  <conditionalFormatting sqref="E6:F25">
    <cfRule type="containsText" dxfId="135" priority="1" operator="containsText" text="не сформирован">
      <formula>NOT(ISERROR(SEARCH("не сформирован",E6)))</formula>
    </cfRule>
    <cfRule type="containsText" dxfId="134" priority="2" operator="containsText" text="в стадии формирования">
      <formula>NOT(ISERROR(SEARCH("в стадии формирования",E6)))</formula>
    </cfRule>
    <cfRule type="containsText" dxfId="133"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DQ44"/>
  <sheetViews>
    <sheetView topLeftCell="A3" zoomScale="70" zoomScaleNormal="70" workbookViewId="0">
      <selection activeCell="K36" sqref="K36"/>
    </sheetView>
  </sheetViews>
  <sheetFormatPr defaultColWidth="9.140625" defaultRowHeight="15"/>
  <cols>
    <col min="1" max="1" width="9.140625" style="82"/>
    <col min="2" max="2" width="27.140625" style="82" customWidth="1"/>
    <col min="3" max="3" width="9.140625" style="82"/>
    <col min="4" max="4" width="11.140625" style="82" customWidth="1"/>
    <col min="5" max="5" width="10.7109375" style="82" customWidth="1"/>
    <col min="6" max="6" width="10" style="82" customWidth="1"/>
    <col min="7" max="7" width="11.28515625" style="82" customWidth="1"/>
    <col min="8" max="8" width="12.28515625" style="82" customWidth="1"/>
    <col min="9" max="10" width="10.140625" style="82" customWidth="1"/>
    <col min="11" max="11" width="10.140625" style="86" customWidth="1"/>
    <col min="12" max="12" width="0.140625" style="86" customWidth="1"/>
    <col min="13" max="13" width="10.140625" style="82" customWidth="1"/>
    <col min="14" max="14" width="10.140625" style="114" customWidth="1"/>
    <col min="15" max="15" width="9.140625" style="82"/>
    <col min="16" max="16" width="10.28515625" style="82" customWidth="1"/>
    <col min="17" max="17" width="9.140625" style="82"/>
    <col min="18" max="18" width="10.7109375" style="82" customWidth="1"/>
    <col min="19" max="19" width="16.5703125" style="82" customWidth="1"/>
    <col min="20" max="21" width="10.7109375" style="82" customWidth="1"/>
    <col min="22" max="22" width="10.5703125" style="86" customWidth="1"/>
    <col min="23" max="23" width="5.85546875" style="86" hidden="1" customWidth="1"/>
    <col min="24" max="24" width="10.7109375" style="82" customWidth="1"/>
    <col min="25" max="25" width="13" style="114" customWidth="1"/>
    <col min="26" max="27" width="13.42578125" style="82" customWidth="1"/>
    <col min="28" max="31" width="13" style="82" customWidth="1"/>
    <col min="32" max="32" width="12.42578125" style="82" customWidth="1"/>
    <col min="33" max="33" width="7.85546875" style="86" hidden="1" customWidth="1"/>
    <col min="34" max="34" width="10.140625" style="82" customWidth="1"/>
    <col min="35" max="35" width="13.28515625" style="114" customWidth="1"/>
    <col min="36" max="36" width="11.5703125" style="82" customWidth="1"/>
    <col min="37" max="37" width="13" style="82" customWidth="1"/>
    <col min="38" max="38" width="11.85546875" style="82" customWidth="1"/>
    <col min="39" max="39" width="12" style="82" customWidth="1"/>
    <col min="40" max="40" width="11.42578125" style="82" customWidth="1"/>
    <col min="41" max="41" width="11.28515625" style="82" customWidth="1"/>
    <col min="42" max="42" width="11.140625" style="82" customWidth="1"/>
    <col min="43" max="43" width="3.85546875" style="86" hidden="1" customWidth="1"/>
    <col min="44" max="44" width="10.28515625" style="82" customWidth="1"/>
    <col min="45" max="45" width="10.28515625" style="114" customWidth="1"/>
    <col min="46" max="46" width="12" style="114" customWidth="1"/>
    <col min="47" max="48" width="13" style="82" customWidth="1"/>
    <col min="49" max="51" width="10.5703125" style="82" customWidth="1"/>
    <col min="52" max="55" width="11.85546875" style="82" customWidth="1"/>
    <col min="56" max="56" width="10.5703125" style="82" customWidth="1"/>
    <col min="57" max="57" width="9.85546875" style="82" customWidth="1"/>
    <col min="58" max="58" width="5.42578125" style="86" hidden="1" customWidth="1"/>
    <col min="59" max="60" width="9.140625" style="82"/>
    <col min="61" max="61" width="9.85546875" style="82" customWidth="1"/>
    <col min="62" max="62" width="10.140625" style="82" customWidth="1"/>
    <col min="63" max="63" width="9.140625" style="82"/>
    <col min="64" max="64" width="10.28515625" style="82" customWidth="1"/>
    <col min="65" max="68" width="9.140625" style="82"/>
    <col min="69" max="69" width="11.85546875" style="82" customWidth="1"/>
    <col min="70" max="75" width="9.140625" style="82"/>
    <col min="76" max="76" width="9.5703125" style="86" hidden="1" customWidth="1"/>
    <col min="77" max="90" width="9.140625" style="82"/>
    <col min="91" max="91" width="10.7109375" style="82" customWidth="1"/>
    <col min="92" max="92" width="8.85546875" style="82" customWidth="1"/>
    <col min="93" max="102" width="9.140625" style="82"/>
    <col min="103" max="103" width="9" style="82" customWidth="1"/>
    <col min="104" max="104" width="12.85546875" style="82" customWidth="1"/>
    <col min="105" max="105" width="14.5703125" style="82" customWidth="1"/>
    <col min="106" max="106" width="11" style="86" hidden="1" customWidth="1"/>
    <col min="107" max="16384" width="9.140625" style="82"/>
  </cols>
  <sheetData>
    <row r="1" spans="1:121" s="192" customFormat="1" ht="19.5" thickBot="1">
      <c r="A1" s="447" t="s">
        <v>281</v>
      </c>
      <c r="B1" s="439"/>
      <c r="C1" s="439"/>
      <c r="D1" s="439"/>
      <c r="E1" s="439"/>
      <c r="F1" s="439"/>
      <c r="G1" s="439"/>
      <c r="H1" s="439"/>
      <c r="I1" s="439"/>
      <c r="J1" s="439"/>
      <c r="K1" s="439"/>
      <c r="L1" s="439"/>
      <c r="M1" s="439"/>
      <c r="N1" s="439"/>
      <c r="O1" s="439"/>
      <c r="P1" s="439"/>
      <c r="Q1" s="439"/>
      <c r="R1" s="439"/>
      <c r="S1" s="439"/>
      <c r="T1" s="439"/>
      <c r="U1" s="439"/>
      <c r="V1" s="439"/>
      <c r="W1" s="439"/>
      <c r="X1" s="439"/>
      <c r="Y1" s="439"/>
      <c r="Z1" s="439"/>
      <c r="AA1" s="439"/>
      <c r="AB1" s="439"/>
      <c r="AC1" s="439"/>
      <c r="AD1" s="439"/>
      <c r="AE1" s="439"/>
      <c r="AF1" s="439"/>
      <c r="AG1" s="439"/>
      <c r="AH1" s="439"/>
      <c r="AI1" s="439"/>
      <c r="AJ1" s="439"/>
      <c r="AK1" s="439"/>
      <c r="AL1" s="439"/>
      <c r="AM1" s="439"/>
      <c r="AN1" s="439"/>
      <c r="AO1" s="439"/>
      <c r="AP1" s="439"/>
      <c r="AQ1" s="439"/>
      <c r="AR1" s="439"/>
      <c r="AS1" s="439"/>
      <c r="AT1" s="439"/>
      <c r="AU1" s="439"/>
      <c r="AV1" s="439"/>
      <c r="AW1" s="439"/>
      <c r="AX1" s="439"/>
      <c r="AY1" s="439"/>
      <c r="AZ1" s="439"/>
      <c r="BA1" s="439"/>
      <c r="BB1" s="439"/>
      <c r="BC1" s="439"/>
      <c r="BD1" s="439"/>
      <c r="BE1" s="439"/>
      <c r="BF1" s="439"/>
      <c r="BG1" s="439"/>
      <c r="BH1" s="439"/>
      <c r="BI1" s="439"/>
      <c r="BJ1" s="439"/>
      <c r="BK1" s="439"/>
      <c r="BX1" s="235"/>
      <c r="DB1" s="235"/>
    </row>
    <row r="2" spans="1:121" s="318" customFormat="1" ht="96" customHeight="1">
      <c r="A2" s="442" t="str">
        <f>список!A1</f>
        <v>№</v>
      </c>
      <c r="B2" s="442" t="str">
        <f>список!B1</f>
        <v>Фамилия, имя воспитанника</v>
      </c>
      <c r="C2" s="442" t="str">
        <f>список!C1</f>
        <v xml:space="preserve">дата </v>
      </c>
      <c r="D2" s="486" t="s">
        <v>283</v>
      </c>
      <c r="E2" s="485"/>
      <c r="F2" s="485"/>
      <c r="G2" s="485"/>
      <c r="H2" s="485"/>
      <c r="I2" s="485"/>
      <c r="J2" s="485"/>
      <c r="K2" s="485"/>
      <c r="L2" s="316"/>
      <c r="M2" s="317"/>
      <c r="N2" s="486" t="s">
        <v>282</v>
      </c>
      <c r="O2" s="485"/>
      <c r="P2" s="485"/>
      <c r="Q2" s="485"/>
      <c r="R2" s="485"/>
      <c r="S2" s="485"/>
      <c r="T2" s="485"/>
      <c r="U2" s="485"/>
      <c r="V2" s="485"/>
      <c r="W2" s="316"/>
      <c r="X2" s="317"/>
      <c r="Y2" s="484" t="s">
        <v>284</v>
      </c>
      <c r="Z2" s="485"/>
      <c r="AA2" s="485"/>
      <c r="AB2" s="485"/>
      <c r="AC2" s="485"/>
      <c r="AD2" s="485"/>
      <c r="AE2" s="485"/>
      <c r="AF2" s="485"/>
      <c r="AG2" s="316"/>
      <c r="AH2" s="317"/>
      <c r="AI2" s="484" t="s">
        <v>285</v>
      </c>
      <c r="AJ2" s="485"/>
      <c r="AK2" s="485"/>
      <c r="AL2" s="485"/>
      <c r="AM2" s="485"/>
      <c r="AN2" s="485"/>
      <c r="AO2" s="485"/>
      <c r="AP2" s="485"/>
      <c r="AQ2" s="316"/>
      <c r="AR2" s="317"/>
      <c r="AS2" s="484" t="s">
        <v>286</v>
      </c>
      <c r="AT2" s="485"/>
      <c r="AU2" s="485"/>
      <c r="AV2" s="485"/>
      <c r="AW2" s="485"/>
      <c r="AX2" s="485"/>
      <c r="AY2" s="485"/>
      <c r="AZ2" s="485"/>
      <c r="BA2" s="485"/>
      <c r="BB2" s="485"/>
      <c r="BC2" s="485"/>
      <c r="BD2" s="485"/>
      <c r="BE2" s="485"/>
      <c r="BF2" s="316"/>
      <c r="BG2" s="317"/>
      <c r="BH2" s="484" t="s">
        <v>287</v>
      </c>
      <c r="BI2" s="485"/>
      <c r="BJ2" s="485"/>
      <c r="BK2" s="485"/>
      <c r="BL2" s="485"/>
      <c r="BM2" s="485"/>
      <c r="BN2" s="485"/>
      <c r="BO2" s="485"/>
      <c r="BP2" s="485"/>
      <c r="BQ2" s="485"/>
      <c r="BR2" s="485"/>
      <c r="BS2" s="485"/>
      <c r="BT2" s="485"/>
      <c r="BU2" s="485"/>
      <c r="BV2" s="485"/>
      <c r="BW2" s="485"/>
      <c r="BX2" s="316"/>
      <c r="BY2" s="317"/>
      <c r="BZ2" s="485" t="s">
        <v>342</v>
      </c>
      <c r="CA2" s="485"/>
      <c r="CB2" s="485"/>
      <c r="CC2" s="485"/>
      <c r="CD2" s="485"/>
      <c r="CE2" s="485"/>
      <c r="CF2" s="485"/>
      <c r="CG2" s="485"/>
      <c r="CH2" s="485"/>
      <c r="CI2" s="485"/>
      <c r="CJ2" s="485"/>
      <c r="CK2" s="485"/>
      <c r="CL2" s="485"/>
      <c r="CM2" s="485"/>
      <c r="CN2" s="485"/>
      <c r="CO2" s="485"/>
      <c r="CP2" s="485"/>
      <c r="CQ2" s="485"/>
      <c r="CR2" s="485"/>
      <c r="CS2" s="485"/>
      <c r="CT2" s="485"/>
      <c r="CU2" s="485"/>
      <c r="CV2" s="485"/>
      <c r="CW2" s="485"/>
      <c r="CX2" s="485"/>
      <c r="CY2" s="485"/>
      <c r="CZ2" s="485"/>
      <c r="DA2" s="485"/>
      <c r="DB2" s="316"/>
      <c r="DC2" s="317"/>
      <c r="DD2" s="487"/>
      <c r="DE2" s="488"/>
      <c r="DF2" s="488"/>
      <c r="DG2" s="488"/>
      <c r="DH2" s="488"/>
      <c r="DI2" s="488"/>
      <c r="DJ2" s="488"/>
      <c r="DK2" s="488"/>
      <c r="DL2" s="488"/>
      <c r="DM2" s="488"/>
      <c r="DN2" s="488"/>
      <c r="DO2" s="488"/>
    </row>
    <row r="3" spans="1:121" ht="210" customHeight="1" thickBot="1">
      <c r="A3" s="443"/>
      <c r="B3" s="443"/>
      <c r="C3" s="443"/>
      <c r="D3" s="313" t="s">
        <v>171</v>
      </c>
      <c r="E3" s="314" t="s">
        <v>175</v>
      </c>
      <c r="F3" s="315" t="s">
        <v>176</v>
      </c>
      <c r="G3" s="315" t="s">
        <v>308</v>
      </c>
      <c r="H3" s="315" t="s">
        <v>327</v>
      </c>
      <c r="I3" s="138" t="s">
        <v>248</v>
      </c>
      <c r="J3" s="158" t="s">
        <v>289</v>
      </c>
      <c r="K3" s="162" t="s">
        <v>255</v>
      </c>
      <c r="L3" s="162"/>
      <c r="M3" s="164"/>
      <c r="N3" s="147" t="s">
        <v>156</v>
      </c>
      <c r="O3" s="147" t="s">
        <v>157</v>
      </c>
      <c r="P3" s="147" t="s">
        <v>158</v>
      </c>
      <c r="Q3" s="147" t="s">
        <v>159</v>
      </c>
      <c r="R3" s="147" t="s">
        <v>160</v>
      </c>
      <c r="S3" s="147" t="s">
        <v>328</v>
      </c>
      <c r="T3" s="147" t="s">
        <v>162</v>
      </c>
      <c r="U3" s="147" t="s">
        <v>163</v>
      </c>
      <c r="V3" s="162" t="s">
        <v>174</v>
      </c>
      <c r="W3" s="162"/>
      <c r="X3" s="164"/>
      <c r="Y3" s="159" t="s">
        <v>172</v>
      </c>
      <c r="Z3" s="159" t="s">
        <v>329</v>
      </c>
      <c r="AA3" s="159" t="s">
        <v>313</v>
      </c>
      <c r="AB3" s="159" t="s">
        <v>316</v>
      </c>
      <c r="AC3" s="160" t="s">
        <v>228</v>
      </c>
      <c r="AD3" s="161" t="s">
        <v>229</v>
      </c>
      <c r="AE3" s="161" t="s">
        <v>230</v>
      </c>
      <c r="AF3" s="159" t="s">
        <v>262</v>
      </c>
      <c r="AG3" s="162"/>
      <c r="AH3" s="164"/>
      <c r="AI3" s="138" t="s">
        <v>231</v>
      </c>
      <c r="AJ3" s="138" t="s">
        <v>330</v>
      </c>
      <c r="AK3" s="138" t="s">
        <v>235</v>
      </c>
      <c r="AL3" s="138" t="s">
        <v>237</v>
      </c>
      <c r="AM3" s="138" t="s">
        <v>315</v>
      </c>
      <c r="AN3" s="138" t="s">
        <v>240</v>
      </c>
      <c r="AO3" s="138" t="s">
        <v>241</v>
      </c>
      <c r="AP3" s="138" t="s">
        <v>242</v>
      </c>
      <c r="AQ3" s="319"/>
      <c r="AR3" s="98"/>
      <c r="AS3" s="214" t="s">
        <v>332</v>
      </c>
      <c r="AT3" s="147" t="s">
        <v>249</v>
      </c>
      <c r="AU3" s="147" t="s">
        <v>333</v>
      </c>
      <c r="AV3" s="147" t="s">
        <v>334</v>
      </c>
      <c r="AW3" s="147" t="s">
        <v>321</v>
      </c>
      <c r="AX3" s="147" t="s">
        <v>253</v>
      </c>
      <c r="AY3" s="147" t="s">
        <v>291</v>
      </c>
      <c r="AZ3" s="147" t="s">
        <v>322</v>
      </c>
      <c r="BA3" s="147" t="s">
        <v>335</v>
      </c>
      <c r="BB3" s="147" t="s">
        <v>336</v>
      </c>
      <c r="BC3" s="147" t="s">
        <v>337</v>
      </c>
      <c r="BD3" s="147" t="s">
        <v>325</v>
      </c>
      <c r="BE3" s="147" t="s">
        <v>261</v>
      </c>
      <c r="BF3" s="184"/>
      <c r="BG3" s="103"/>
      <c r="BH3" s="138" t="s">
        <v>170</v>
      </c>
      <c r="BI3" s="138" t="s">
        <v>180</v>
      </c>
      <c r="BJ3" s="147" t="s">
        <v>181</v>
      </c>
      <c r="BK3" s="147" t="s">
        <v>182</v>
      </c>
      <c r="BL3" s="147" t="s">
        <v>183</v>
      </c>
      <c r="BM3" s="147" t="s">
        <v>184</v>
      </c>
      <c r="BN3" s="147" t="s">
        <v>185</v>
      </c>
      <c r="BO3" s="147" t="s">
        <v>186</v>
      </c>
      <c r="BP3" s="147" t="s">
        <v>187</v>
      </c>
      <c r="BQ3" s="147" t="s">
        <v>188</v>
      </c>
      <c r="BR3" s="147" t="s">
        <v>338</v>
      </c>
      <c r="BS3" s="147" t="s">
        <v>326</v>
      </c>
      <c r="BT3" s="147" t="s">
        <v>263</v>
      </c>
      <c r="BU3" s="138" t="s">
        <v>264</v>
      </c>
      <c r="BV3" s="147" t="s">
        <v>265</v>
      </c>
      <c r="BW3" s="147" t="s">
        <v>339</v>
      </c>
      <c r="BX3" s="184"/>
      <c r="BY3" s="103"/>
      <c r="BZ3" s="147" t="s">
        <v>307</v>
      </c>
      <c r="CA3" s="138" t="s">
        <v>168</v>
      </c>
      <c r="CB3" s="138" t="s">
        <v>173</v>
      </c>
      <c r="CC3" s="139" t="s">
        <v>190</v>
      </c>
      <c r="CD3" s="146" t="s">
        <v>191</v>
      </c>
      <c r="CE3" s="146" t="s">
        <v>193</v>
      </c>
      <c r="CF3" s="146" t="s">
        <v>195</v>
      </c>
      <c r="CG3" s="146" t="s">
        <v>196</v>
      </c>
      <c r="CH3" s="146" t="s">
        <v>197</v>
      </c>
      <c r="CI3" s="146" t="s">
        <v>198</v>
      </c>
      <c r="CJ3" s="146" t="s">
        <v>292</v>
      </c>
      <c r="CK3" s="139" t="s">
        <v>203</v>
      </c>
      <c r="CL3" s="146" t="s">
        <v>204</v>
      </c>
      <c r="CM3" s="146" t="s">
        <v>206</v>
      </c>
      <c r="CN3" s="146" t="s">
        <v>312</v>
      </c>
      <c r="CO3" s="146" t="s">
        <v>211</v>
      </c>
      <c r="CP3" s="146" t="s">
        <v>217</v>
      </c>
      <c r="CQ3" s="146" t="s">
        <v>219</v>
      </c>
      <c r="CR3" s="146" t="s">
        <v>221</v>
      </c>
      <c r="CS3" s="138" t="s">
        <v>243</v>
      </c>
      <c r="CT3" s="147" t="s">
        <v>244</v>
      </c>
      <c r="CU3" s="147" t="s">
        <v>245</v>
      </c>
      <c r="CV3" s="147" t="s">
        <v>246</v>
      </c>
      <c r="CW3" s="147" t="s">
        <v>318</v>
      </c>
      <c r="CX3" s="147" t="s">
        <v>320</v>
      </c>
      <c r="CY3" s="139" t="s">
        <v>317</v>
      </c>
      <c r="CZ3" s="147" t="s">
        <v>290</v>
      </c>
      <c r="DA3" s="139" t="s">
        <v>319</v>
      </c>
      <c r="DB3" s="182"/>
      <c r="DD3" s="103"/>
      <c r="DE3" s="103"/>
      <c r="DF3" s="103"/>
      <c r="DG3" s="103"/>
      <c r="DH3" s="103"/>
      <c r="DI3" s="103"/>
      <c r="DJ3" s="103"/>
      <c r="DK3" s="103"/>
      <c r="DL3" s="103"/>
      <c r="DM3" s="103"/>
      <c r="DN3" s="103"/>
      <c r="DO3" s="103"/>
      <c r="DP3" s="103"/>
      <c r="DQ3" s="104"/>
    </row>
    <row r="4" spans="1:121" s="96" customFormat="1">
      <c r="A4" s="156">
        <f>список!A2</f>
        <v>1</v>
      </c>
      <c r="B4" s="153" t="str">
        <f>IF(список!B2="","",список!B2)</f>
        <v/>
      </c>
      <c r="C4" s="154" t="str">
        <f>IF(список!C2="","",список!C2)</f>
        <v/>
      </c>
      <c r="D4" s="96"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96"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96"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96"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163" t="str">
        <f>IF('Речевое развитие'!X4="","",IF('Речевое развитие'!X4&gt;1.5,"сформирован",IF('Речевое развитие'!X4&lt;0.5,"не сформирован", "в стадии формирования")))</f>
        <v/>
      </c>
      <c r="J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149" t="str">
        <f>IF('Физическое развитие'!M4="","",IF('Физическое развитие'!M4&gt;1.5,"сформирован",IF('Физическое развитие'!M4&lt;0.5,"не сформирован", "в стадии формирования")))</f>
        <v/>
      </c>
      <c r="L4" s="183"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96" t="str">
        <f>IF(L4="","",IF(L4&gt;1.5,"сформирован",IF(L4&lt;0.5,"не сформирован","в стадии формирования")))</f>
        <v/>
      </c>
      <c r="N4" s="165"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165"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165"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165"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165"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165"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165"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165"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16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183"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96" t="str">
        <f>IF(W4="","",IF(W4&gt;1.5,"сформирован",IF(W4&lt;0.5,"не сформирован","в стадии формирования")))</f>
        <v/>
      </c>
      <c r="Y4" s="163"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96" t="str">
        <f>IF('Познавательное развитие'!U5="","",IF('Познавательное развитие'!U5&gt;1.5,"сформирован",IF('Познавательное развитие'!U5&lt;0.5,"не сформирован", "в стадии формирования")))</f>
        <v/>
      </c>
      <c r="AA4" s="96" t="str">
        <f>IF('Речевое развитие'!P4="","",IF('Речевое развитие'!P4&gt;1.5,"сформирован",IF('Речевое развитие'!P4&lt;0.5,"не сформирован", "в стадии формирования")))</f>
        <v/>
      </c>
      <c r="AB4" s="96" t="str">
        <f>IF('Речевое развитие'!Q4="","",IF('Речевое развитие'!Q4&gt;1.5,"сформирован",IF('Речевое развитие'!Q4&lt;0.5,"не сформирован", "в стадии формирования")))</f>
        <v/>
      </c>
      <c r="AC4" s="167"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
      </c>
      <c r="AD4" s="167"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
      </c>
      <c r="AE4" s="167"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
      </c>
      <c r="AF4" s="149" t="str">
        <f>IF('Физическое развитие'!T4="","",IF('Физическое развитие'!T4&gt;1.5,"сформирован",IF('Физическое развитие'!T4&lt;0.5,"не сформирован", "в стадии формирования")))</f>
        <v/>
      </c>
      <c r="AG4" s="183"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96" t="str">
        <f>IF(AG4="","",IF(AG4&gt;1.5,"сформирован",IF(AG4&lt;0.5,"не сформирован","в стадии формирования")))</f>
        <v/>
      </c>
      <c r="AI4" s="163" t="str">
        <f>IF('Речевое развитие'!D4="","",IF('Речевое развитие'!D4&gt;1.5,"сформирован",IF('Речевое развитие'!D4&lt;0.5,"не сформирован", "в стадии формирования")))</f>
        <v/>
      </c>
      <c r="AJ4" s="163" t="str">
        <f>IF('Речевое развитие'!E4="","",IF('Речевое развитие'!E4&gt;1.5,"сформирован",IF('Речевое развитие'!E4&lt;0.5,"не сформирован", "в стадии формирования")))</f>
        <v/>
      </c>
      <c r="AK4" s="163" t="str">
        <f>IF('Речевое развитие'!F4="","",IF('Речевое развитие'!F4&gt;1.5,"сформирован",IF('Речевое развитие'!F4&lt;0.5,"не сформирован", "в стадии формирования")))</f>
        <v/>
      </c>
      <c r="AL4" s="163" t="str">
        <f>IF('Речевое развитие'!G4="","",IF('Речевое развитие'!G4&gt;1.5,"сформирован",IF('Речевое развитие'!G4&lt;0.5,"не сформирован", "в стадии формирования")))</f>
        <v/>
      </c>
      <c r="AM4" s="163" t="str">
        <f>IF('Речевое развитие'!H4="","",IF('Речевое развитие'!H4&gt;1.5,"сформирован",IF('Речевое развитие'!H4&lt;0.5,"не сформирован", "в стадии формирования")))</f>
        <v/>
      </c>
      <c r="AN4" s="163" t="str">
        <f>IF('Речевое развитие'!I4="","",IF('Речевое развитие'!I4&gt;1.5,"сформирован",IF('Речевое развитие'!I4&lt;0.5,"не сформирован", "в стадии формирования")))</f>
        <v/>
      </c>
      <c r="AO4" s="163" t="str">
        <f>IF('Речевое развитие'!J4="","",IF('Речевое развитие'!J4&gt;1.5,"сформирован",IF('Речевое развитие'!J4&lt;0.5,"не сформирован", "в стадии формирования")))</f>
        <v/>
      </c>
      <c r="AP4" s="163" t="str">
        <f>IF('Речевое развитие'!K4="","",IF('Речевое развитие'!K4&gt;1.5,"сформирован",IF('Речевое развитие'!K4&lt;0.5,"не сформирован", "в стадии формирования")))</f>
        <v/>
      </c>
      <c r="AQ4" s="183"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96" t="str">
        <f>IF(AQ4="","",IF(AQ4&gt;1.5,"сформирован",IF(AQ4&lt;0.5,"не сформирован","в стадии формирования")))</f>
        <v/>
      </c>
      <c r="AS4" s="163"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в стадии формирования</v>
      </c>
      <c r="AT4" s="163" t="str">
        <f>IF('Физическое развитие'!D4="","",IF('Физическое развитие'!D4&gt;1.5,"сформирован",IF('Физическое развитие'!D4&lt;0.5,"не сформирован", "в стадии формирования")))</f>
        <v/>
      </c>
      <c r="AU4" s="163" t="str">
        <f>IF('Физическое развитие'!E4="","",IF('Физическое развитие'!E4&gt;1.5,"сформирован",IF('Физическое развитие'!E4&lt;0.5,"не сформирован", "в стадии формирования")))</f>
        <v/>
      </c>
      <c r="AV4" s="163" t="str">
        <f>IF('Физическое развитие'!F4="","",IF('Физическое развитие'!F4&gt;1.5,"сформирован",IF('Физическое развитие'!F4&lt;0.5,"не сформирован", "в стадии формирования")))</f>
        <v/>
      </c>
      <c r="AW4" s="163" t="str">
        <f>IF('Физическое развитие'!G4="","",IF('Физическое развитие'!G4&gt;1.5,"сформирован",IF('Физическое развитие'!G4&lt;0.5,"не сформирован", "в стадии формирования")))</f>
        <v/>
      </c>
      <c r="AX4" s="163" t="str">
        <f>IF('Физическое развитие'!H4="","",IF('Физическое развитие'!H4&gt;1.5,"сформирован",IF('Физическое развитие'!H4&lt;0.5,"не сформирован", "в стадии формирования")))</f>
        <v/>
      </c>
      <c r="AY4" s="163" t="str">
        <f>IF('Физическое развитие'!I4="","",IF('Физическое развитие'!I4&gt;1.5,"сформирован",IF('Физическое развитие'!I4&lt;0.5,"не сформирован", "в стадии формирования")))</f>
        <v/>
      </c>
      <c r="AZ4" s="163" t="str">
        <f>IF('Физическое развитие'!J4="","",IF('Физическое развитие'!J4&gt;1.5,"сформирован",IF('Физическое развитие'!J4&lt;0.5,"не сформирован", "в стадии формирования")))</f>
        <v/>
      </c>
      <c r="BA4" s="163" t="str">
        <f>IF('Физическое развитие'!K4="","",IF('Физическое развитие'!K4&gt;1.5,"сформирован",IF('Физическое развитие'!K4&lt;0.5,"не сформирован", "в стадии формирования")))</f>
        <v/>
      </c>
      <c r="BB4" s="163" t="str">
        <f>IF('Физическое развитие'!L4="","",IF('Физическое развитие'!L4&gt;1.5,"сформирован",IF('Физическое развитие'!L4&lt;0.5,"не сформирован", "в стадии формирования")))</f>
        <v/>
      </c>
      <c r="BC4" s="163" t="str">
        <f>IF('Физическое развитие'!M4="","",IF('Физическое развитие'!M4&gt;1.5,"сформирован",IF('Физическое развитие'!M4&lt;0.5,"не сформирован", "в стадии формирования")))</f>
        <v/>
      </c>
      <c r="BD4" s="163" t="str">
        <f>IF('Физическое развитие'!N4="","",IF('Физическое развитие'!N4&gt;1.5,"сформирован",IF('Физическое развитие'!N4&lt;0.5,"не сформирован", "в стадии формирования")))</f>
        <v/>
      </c>
      <c r="BE4" s="163" t="str">
        <f>IF('Физическое развитие'!O4="","",IF('Физическое развитие'!O4&gt;1.5,"сформирован",IF('Физическое развитие'!O4&lt;0.5,"не сформирован", "в стадии формирования")))</f>
        <v/>
      </c>
      <c r="BF4" s="183"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96" t="str">
        <f>IF(BF4="","",IF(BF4&gt;1.5,"сформирован",IF(BF4&lt;0.5,"не сформирован","в стадии формирования")))</f>
        <v/>
      </c>
      <c r="BH4" s="96"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96"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96"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96"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96"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96"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96"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96"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96"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96"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96"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96" t="str">
        <f>IF('Физическое развитие'!Q4="","",IF('Физическое развитие'!Q4&gt;1.5,"сформирован",IF('Физическое развитие'!Q4&lt;0.5,"не сформирован", "в стадии формирования")))</f>
        <v/>
      </c>
      <c r="BT4" s="96" t="str">
        <f>IF('Физическое развитие'!R4="","",IF('Физическое развитие'!R4&gt;1.5,"сформирован",IF('Физическое развитие'!R4&lt;0.5,"не сформирован", "в стадии формирования")))</f>
        <v/>
      </c>
      <c r="BU4" s="96" t="str">
        <f>IF('Физическое развитие'!S4="","",IF('Физическое развитие'!S4&gt;1.5,"сформирован",IF('Физическое развитие'!S4&lt;0.5,"не сформирован", "в стадии формирования")))</f>
        <v/>
      </c>
      <c r="BV4" s="96" t="str">
        <f>IF('Физическое развитие'!T4="","",IF('Физическое развитие'!T4&gt;1.5,"сформирован",IF('Физическое развитие'!T4&lt;0.5,"не сформирован", "в стадии формирования")))</f>
        <v/>
      </c>
      <c r="BW4" s="96" t="str">
        <f>IF('Физическое развитие'!U4="","",IF('Физическое развитие'!U4&gt;1.5,"сформирован",IF('Физическое развитие'!U4&lt;0.5,"не сформирован", "в стадии формирования")))</f>
        <v/>
      </c>
      <c r="BX4" s="183"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96" t="str">
        <f>IF(BX4="","",IF(BX4&gt;1.5,"сформирован",IF(BX4&lt;0.5,"не сформирован","в стадии формирования")))</f>
        <v/>
      </c>
      <c r="BZ4" s="96"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96"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96"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96" t="str">
        <f>IF('Познавательное развитие'!D5="","",IF('Познавательное развитие'!D5&gt;1.5,"сформирован",IF('Познавательное развитие'!D5&lt;0.5,"не сформирован", "в стадии формирования")))</f>
        <v/>
      </c>
      <c r="CD4" s="96" t="str">
        <f>IF('Познавательное развитие'!E5="","",IF('Познавательное развитие'!E5&gt;1.5,"сформирован",IF('Познавательное развитие'!E5&lt;0.5,"не сформирован", "в стадии формирования")))</f>
        <v/>
      </c>
      <c r="CE4" s="96" t="str">
        <f>IF('Познавательное развитие'!F5="","",IF('Познавательное развитие'!F5&gt;1.5,"сформирован",IF('Познавательное развитие'!F5&lt;0.5,"не сформирован", "в стадии формирования")))</f>
        <v/>
      </c>
      <c r="CF4" s="96" t="str">
        <f>IF('Познавательное развитие'!I5="","",IF('Познавательное развитие'!I5&gt;1.5,"сформирован",IF('Познавательное развитие'!I5&lt;0.5,"не сформирован", "в стадии формирования")))</f>
        <v/>
      </c>
      <c r="CG4" s="96" t="str">
        <f>IF('Познавательное развитие'!J5="","",IF('Познавательное развитие'!J5&gt;1.5,"сформирован",IF('Познавательное развитие'!J5&lt;0.5,"не сформирован", "в стадии формирования")))</f>
        <v/>
      </c>
      <c r="CH4" s="96" t="str">
        <f>IF('Познавательное развитие'!K5="","",IF('Познавательное развитие'!K5&gt;1.5,"сформирован",IF('Познавательное развитие'!K5&lt;0.5,"не сформирован", "в стадии формирования")))</f>
        <v/>
      </c>
      <c r="CI4" s="96" t="str">
        <f>IF('Познавательное развитие'!L5="","",IF('Познавательное развитие'!L5&gt;1.5,"сформирован",IF('Познавательное развитие'!L5&lt;0.5,"не сформирован", "в стадии формирования")))</f>
        <v/>
      </c>
      <c r="CJ4" s="96" t="str">
        <f>IF('Познавательное развитие'!M5="","",IF('Познавательное развитие'!M5&gt;1.5,"сформирован",IF('Познавательное развитие'!M5&lt;0.5,"не сформирован", "в стадии формирования")))</f>
        <v/>
      </c>
      <c r="CK4" s="96" t="str">
        <f>IF('Познавательное развитие'!S5="","",IF('Познавательное развитие'!S5&gt;1.5,"сформирован",IF('Познавательное развитие'!S5&lt;0.5,"не сформирован", "в стадии формирования")))</f>
        <v/>
      </c>
      <c r="CL4" s="96" t="str">
        <f>IF('Познавательное развитие'!T5="","",IF('Познавательное развитие'!T5&gt;1.5,"сформирован",IF('Познавательное развитие'!T5&lt;0.5,"не сформирован", "в стадии формирования")))</f>
        <v/>
      </c>
      <c r="CM4" s="96" t="str">
        <f>IF('Познавательное развитие'!V5="","",IF('Познавательное развитие'!V5&gt;1.5,"сформирован",IF('Познавательное развитие'!V5&lt;0.5,"не сформирован", "в стадии формирования")))</f>
        <v/>
      </c>
      <c r="CN4" s="96" t="str">
        <f>IF('Познавательное развитие'!W5="","",IF('Познавательное развитие'!W5&gt;1.5,"сформирован",IF('Познавательное развитие'!W5&lt;0.5,"не сформирован", "в стадии формирования")))</f>
        <v/>
      </c>
      <c r="CO4" s="96" t="str">
        <f>IF('Познавательное развитие'!AD5="","",IF('Познавательное развитие'!AD5&gt;1.5,"сформирован",IF('Познавательное развитие'!AD5&lt;0.5,"не сформирован", "в стадии формирования")))</f>
        <v/>
      </c>
      <c r="CP4" s="96" t="str">
        <f>IF('Познавательное развитие'!AI5="","",IF('Познавательное развитие'!AI5&gt;1.5,"сформирован",IF('Познавательное развитие'!AI5&lt;0.5,"не сформирован", "в стадии формирования")))</f>
        <v/>
      </c>
      <c r="CQ4" s="96" t="str">
        <f>IF('Познавательное развитие'!AK5="","",IF('Познавательное развитие'!AK5&gt;1.5,"сформирован",IF('Познавательное развитие'!AK5&lt;0.5,"не сформирован", "в стадии формирования")))</f>
        <v/>
      </c>
      <c r="CR4" s="96" t="str">
        <f>IF('Познавательное развитие'!AL5="","",IF('Познавательное развитие'!AL5&gt;1.5,"сформирован",IF('Познавательное развитие'!AL5&lt;0.5,"не сформирован", "в стадии формирования")))</f>
        <v/>
      </c>
      <c r="CS4" s="96" t="str">
        <f>IF('Речевое развитие'!S4="","",IF('Речевое развитие'!S4&gt;1.5,"сформирован",IF('Речевое развитие'!S4&lt;0.5,"не сформирован", "в стадии формирования")))</f>
        <v/>
      </c>
      <c r="CT4" s="96" t="str">
        <f>IF('Речевое развитие'!T4="","",IF('Речевое развитие'!T4&gt;1.5,"сформирован",IF('Речевое развитие'!T4&lt;0.5,"не сформирован", "в стадии формирования")))</f>
        <v/>
      </c>
      <c r="CU4" s="96" t="str">
        <f>IF('Речевое развитие'!U4="","",IF('Речевое развитие'!U4&gt;1.5,"сформирован",IF('Речевое развитие'!U4&lt;0.5,"не сформирован", "в стадии формирования")))</f>
        <v/>
      </c>
      <c r="CV4" s="96" t="str">
        <f>IF('Речевое развитие'!V4="","",IF('Речевое развитие'!V4&gt;1.5,"сформирован",IF('Речевое развитие'!V4&lt;0.5,"не сформирован", "в стадии формирования")))</f>
        <v/>
      </c>
      <c r="CW4" s="96"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96"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96"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96"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96"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183"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96" t="str">
        <f>IF(DB4="","",IF(DB4&gt;1.5,"сформирован",IF(DB4&lt;0.5,"не сформирован","в стадии формирования")))</f>
        <v/>
      </c>
    </row>
    <row r="5" spans="1:121" s="96" customFormat="1">
      <c r="A5" s="155">
        <f>список!A3</f>
        <v>2</v>
      </c>
      <c r="B5" s="153" t="str">
        <f>IF(список!B3="","",список!B3)</f>
        <v/>
      </c>
      <c r="C5" s="149">
        <f>IF(список!C3="","",список!C3)</f>
        <v>0</v>
      </c>
      <c r="D5" s="96"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96"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96"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96"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163" t="str">
        <f>IF('Речевое развитие'!X5="","",IF('Речевое развитие'!X5&gt;1.5,"сформирован",IF('Речевое развитие'!X5&lt;0.5,"не сформирован", "в стадии формирования")))</f>
        <v/>
      </c>
      <c r="J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149" t="str">
        <f>IF('Физическое развитие'!M5="","",IF('Физическое развитие'!M5&gt;1.5,"сформирован",IF('Физическое развитие'!M5&lt;0.5,"не сформирован", "в стадии формирования")))</f>
        <v/>
      </c>
      <c r="L5" s="183"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96" t="str">
        <f t="shared" ref="M5:M38" si="0">IF(L5="","",IF(L5&gt;1.5,"сформирован",IF(L5&lt;0.5,"не сформирован","в стадии формирования")))</f>
        <v/>
      </c>
      <c r="N5" s="165"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165"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165"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165"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165"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165"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165"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165"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16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183"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96" t="str">
        <f t="shared" ref="X5:X38" si="1">IF(W5="","",IF(W5&gt;1.5,"сформирован",IF(W5&lt;0.5,"не сформирован","в стадии формирования")))</f>
        <v/>
      </c>
      <c r="Y5" s="163"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96" t="str">
        <f>IF('Познавательное развитие'!U6="","",IF('Познавательное развитие'!U6&gt;1.5,"сформирован",IF('Познавательное развитие'!U6&lt;0.5,"не сформирован", "в стадии формирования")))</f>
        <v/>
      </c>
      <c r="AA5" s="96" t="str">
        <f>IF('Речевое развитие'!P5="","",IF('Речевое развитие'!P5&gt;1.5,"сформирован",IF('Речевое развитие'!P5&lt;0.5,"не сформирован", "в стадии формирования")))</f>
        <v/>
      </c>
      <c r="AB5" s="96" t="str">
        <f>IF('Речевое развитие'!Q5="","",IF('Речевое развитие'!Q5&gt;1.5,"сформирован",IF('Речевое развитие'!Q5&lt;0.5,"не сформирован", "в стадии формирования")))</f>
        <v/>
      </c>
      <c r="AC5" s="167"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
      </c>
      <c r="AD5" s="167"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
      </c>
      <c r="AE5" s="167"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
      </c>
      <c r="AF5" s="149" t="str">
        <f>IF('Физическое развитие'!T5="","",IF('Физическое развитие'!T5&gt;1.5,"сформирован",IF('Физическое развитие'!T5&lt;0.5,"не сформирован", "в стадии формирования")))</f>
        <v/>
      </c>
      <c r="AG5" s="183"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96" t="str">
        <f t="shared" ref="AH5:AH30" si="2">IF(AG5="","",IF(AG5&gt;1.5,"сформирован",IF(AG5&lt;0.5,"не сформирован","в стадии формирования")))</f>
        <v/>
      </c>
      <c r="AI5" s="163" t="str">
        <f>IF('Речевое развитие'!D5="","",IF('Речевое развитие'!D5&gt;1.5,"сформирован",IF('Речевое развитие'!D5&lt;0.5,"не сформирован", "в стадии формирования")))</f>
        <v/>
      </c>
      <c r="AJ5" s="163" t="str">
        <f>IF('Речевое развитие'!E5="","",IF('Речевое развитие'!E5&gt;1.5,"сформирован",IF('Речевое развитие'!E5&lt;0.5,"не сформирован", "в стадии формирования")))</f>
        <v/>
      </c>
      <c r="AK5" s="163" t="str">
        <f>IF('Речевое развитие'!F5="","",IF('Речевое развитие'!F5&gt;1.5,"сформирован",IF('Речевое развитие'!F5&lt;0.5,"не сформирован", "в стадии формирования")))</f>
        <v/>
      </c>
      <c r="AL5" s="163" t="str">
        <f>IF('Речевое развитие'!G5="","",IF('Речевое развитие'!G5&gt;1.5,"сформирован",IF('Речевое развитие'!G5&lt;0.5,"не сформирован", "в стадии формирования")))</f>
        <v/>
      </c>
      <c r="AM5" s="163" t="str">
        <f>IF('Речевое развитие'!H5="","",IF('Речевое развитие'!H5&gt;1.5,"сформирован",IF('Речевое развитие'!H5&lt;0.5,"не сформирован", "в стадии формирования")))</f>
        <v/>
      </c>
      <c r="AN5" s="163" t="str">
        <f>IF('Речевое развитие'!I5="","",IF('Речевое развитие'!I5&gt;1.5,"сформирован",IF('Речевое развитие'!I5&lt;0.5,"не сформирован", "в стадии формирования")))</f>
        <v/>
      </c>
      <c r="AO5" s="163" t="str">
        <f>IF('Речевое развитие'!J5="","",IF('Речевое развитие'!J5&gt;1.5,"сформирован",IF('Речевое развитие'!J5&lt;0.5,"не сформирован", "в стадии формирования")))</f>
        <v/>
      </c>
      <c r="AP5" s="163" t="str">
        <f>IF('Речевое развитие'!K5="","",IF('Речевое развитие'!K5&gt;1.5,"сформирован",IF('Речевое развитие'!K5&lt;0.5,"не сформирован", "в стадии формирования")))</f>
        <v/>
      </c>
      <c r="AQ5" s="183"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96" t="str">
        <f t="shared" ref="AR5:AR38" si="3">IF(AQ5="","",IF(AQ5&gt;1.5,"сформирован",IF(AQ5&lt;0.5,"не сформирован","в стадии формирования")))</f>
        <v/>
      </c>
      <c r="AS5" s="163"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в стадии формирования</v>
      </c>
      <c r="AT5" s="163" t="str">
        <f>IF('Физическое развитие'!D5="","",IF('Физическое развитие'!D5&gt;1.5,"сформирован",IF('Физическое развитие'!D5&lt;0.5,"не сформирован", "в стадии формирования")))</f>
        <v/>
      </c>
      <c r="AU5" s="163" t="str">
        <f>IF('Физическое развитие'!E5="","",IF('Физическое развитие'!E5&gt;1.5,"сформирован",IF('Физическое развитие'!E5&lt;0.5,"не сформирован", "в стадии формирования")))</f>
        <v/>
      </c>
      <c r="AV5" s="163" t="str">
        <f>IF('Физическое развитие'!F5="","",IF('Физическое развитие'!F5&gt;1.5,"сформирован",IF('Физическое развитие'!F5&lt;0.5,"не сформирован", "в стадии формирования")))</f>
        <v/>
      </c>
      <c r="AW5" s="163" t="str">
        <f>IF('Физическое развитие'!G5="","",IF('Физическое развитие'!G5&gt;1.5,"сформирован",IF('Физическое развитие'!G5&lt;0.5,"не сформирован", "в стадии формирования")))</f>
        <v/>
      </c>
      <c r="AX5" s="163" t="str">
        <f>IF('Физическое развитие'!H5="","",IF('Физическое развитие'!H5&gt;1.5,"сформирован",IF('Физическое развитие'!H5&lt;0.5,"не сформирован", "в стадии формирования")))</f>
        <v/>
      </c>
      <c r="AY5" s="163" t="str">
        <f>IF('Физическое развитие'!I5="","",IF('Физическое развитие'!I5&gt;1.5,"сформирован",IF('Физическое развитие'!I5&lt;0.5,"не сформирован", "в стадии формирования")))</f>
        <v/>
      </c>
      <c r="AZ5" s="163" t="str">
        <f>IF('Физическое развитие'!J5="","",IF('Физическое развитие'!J5&gt;1.5,"сформирован",IF('Физическое развитие'!J5&lt;0.5,"не сформирован", "в стадии формирования")))</f>
        <v/>
      </c>
      <c r="BA5" s="163" t="str">
        <f>IF('Физическое развитие'!K5="","",IF('Физическое развитие'!K5&gt;1.5,"сформирован",IF('Физическое развитие'!K5&lt;0.5,"не сформирован", "в стадии формирования")))</f>
        <v/>
      </c>
      <c r="BB5" s="163" t="str">
        <f>IF('Физическое развитие'!L5="","",IF('Физическое развитие'!L5&gt;1.5,"сформирован",IF('Физическое развитие'!L5&lt;0.5,"не сформирован", "в стадии формирования")))</f>
        <v/>
      </c>
      <c r="BC5" s="163" t="str">
        <f>IF('Физическое развитие'!M5="","",IF('Физическое развитие'!M5&gt;1.5,"сформирован",IF('Физическое развитие'!M5&lt;0.5,"не сформирован", "в стадии формирования")))</f>
        <v/>
      </c>
      <c r="BD5" s="163" t="str">
        <f>IF('Физическое развитие'!N5="","",IF('Физическое развитие'!N5&gt;1.5,"сформирован",IF('Физическое развитие'!N5&lt;0.5,"не сформирован", "в стадии формирования")))</f>
        <v/>
      </c>
      <c r="BE5" s="163" t="str">
        <f>IF('Физическое развитие'!O5="","",IF('Физическое развитие'!O5&gt;1.5,"сформирован",IF('Физическое развитие'!O5&lt;0.5,"не сформирован", "в стадии формирования")))</f>
        <v/>
      </c>
      <c r="BF5" s="183"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96" t="str">
        <f t="shared" ref="BG5:BG38" si="4">IF(BF5="","",IF(BF5&gt;1.5,"сформирован",IF(BF5&lt;0.5,"не сформирован","в стадии формирования")))</f>
        <v/>
      </c>
      <c r="BH5" s="96"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96"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96"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96"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96"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96"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96"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96"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96"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96"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96"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96" t="str">
        <f>IF('Физическое развитие'!Q5="","",IF('Физическое развитие'!Q5&gt;1.5,"сформирован",IF('Физическое развитие'!Q5&lt;0.5,"не сформирован", "в стадии формирования")))</f>
        <v/>
      </c>
      <c r="BT5" s="96" t="str">
        <f>IF('Физическое развитие'!R5="","",IF('Физическое развитие'!R5&gt;1.5,"сформирован",IF('Физическое развитие'!R5&lt;0.5,"не сформирован", "в стадии формирования")))</f>
        <v/>
      </c>
      <c r="BU5" s="96" t="str">
        <f>IF('Физическое развитие'!S5="","",IF('Физическое развитие'!S5&gt;1.5,"сформирован",IF('Физическое развитие'!S5&lt;0.5,"не сформирован", "в стадии формирования")))</f>
        <v/>
      </c>
      <c r="BV5" s="96" t="str">
        <f>IF('Физическое развитие'!T5="","",IF('Физическое развитие'!T5&gt;1.5,"сформирован",IF('Физическое развитие'!T5&lt;0.5,"не сформирован", "в стадии формирования")))</f>
        <v/>
      </c>
      <c r="BW5" s="96" t="str">
        <f>IF('Физическое развитие'!U5="","",IF('Физическое развитие'!U5&gt;1.5,"сформирован",IF('Физическое развитие'!U5&lt;0.5,"не сформирован", "в стадии формирования")))</f>
        <v/>
      </c>
      <c r="BX5" s="183"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96" t="str">
        <f t="shared" ref="BY5:BY38" si="5">IF(BX5="","",IF(BX5&gt;1.5,"сформирован",IF(BX5&lt;0.5,"не сформирован","в стадии формирования")))</f>
        <v/>
      </c>
      <c r="BZ5" s="96"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96"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96"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96" t="str">
        <f>IF('Познавательное развитие'!D6="","",IF('Познавательное развитие'!D6&gt;1.5,"сформирован",IF('Познавательное развитие'!D6&lt;0.5,"не сформирован", "в стадии формирования")))</f>
        <v/>
      </c>
      <c r="CD5" s="96" t="str">
        <f>IF('Познавательное развитие'!E6="","",IF('Познавательное развитие'!E6&gt;1.5,"сформирован",IF('Познавательное развитие'!E6&lt;0.5,"не сформирован", "в стадии формирования")))</f>
        <v/>
      </c>
      <c r="CE5" s="96" t="str">
        <f>IF('Познавательное развитие'!F6="","",IF('Познавательное развитие'!F6&gt;1.5,"сформирован",IF('Познавательное развитие'!F6&lt;0.5,"не сформирован", "в стадии формирования")))</f>
        <v/>
      </c>
      <c r="CF5" s="96" t="str">
        <f>IF('Познавательное развитие'!I6="","",IF('Познавательное развитие'!I6&gt;1.5,"сформирован",IF('Познавательное развитие'!I6&lt;0.5,"не сформирован", "в стадии формирования")))</f>
        <v/>
      </c>
      <c r="CG5" s="96" t="str">
        <f>IF('Познавательное развитие'!J6="","",IF('Познавательное развитие'!J6&gt;1.5,"сформирован",IF('Познавательное развитие'!J6&lt;0.5,"не сформирован", "в стадии формирования")))</f>
        <v/>
      </c>
      <c r="CH5" s="96" t="str">
        <f>IF('Познавательное развитие'!K6="","",IF('Познавательное развитие'!K6&gt;1.5,"сформирован",IF('Познавательное развитие'!K6&lt;0.5,"не сформирован", "в стадии формирования")))</f>
        <v/>
      </c>
      <c r="CI5" s="96" t="str">
        <f>IF('Познавательное развитие'!L6="","",IF('Познавательное развитие'!L6&gt;1.5,"сформирован",IF('Познавательное развитие'!L6&lt;0.5,"не сформирован", "в стадии формирования")))</f>
        <v/>
      </c>
      <c r="CJ5" s="96" t="str">
        <f>IF('Познавательное развитие'!M6="","",IF('Познавательное развитие'!M6&gt;1.5,"сформирован",IF('Познавательное развитие'!M6&lt;0.5,"не сформирован", "в стадии формирования")))</f>
        <v/>
      </c>
      <c r="CK5" s="96" t="str">
        <f>IF('Познавательное развитие'!S6="","",IF('Познавательное развитие'!S6&gt;1.5,"сформирован",IF('Познавательное развитие'!S6&lt;0.5,"не сформирован", "в стадии формирования")))</f>
        <v/>
      </c>
      <c r="CL5" s="96" t="str">
        <f>IF('Познавательное развитие'!T6="","",IF('Познавательное развитие'!T6&gt;1.5,"сформирован",IF('Познавательное развитие'!T6&lt;0.5,"не сформирован", "в стадии формирования")))</f>
        <v/>
      </c>
      <c r="CM5" s="96" t="str">
        <f>IF('Познавательное развитие'!V6="","",IF('Познавательное развитие'!V6&gt;1.5,"сформирован",IF('Познавательное развитие'!V6&lt;0.5,"не сформирован", "в стадии формирования")))</f>
        <v/>
      </c>
      <c r="CN5" s="96" t="str">
        <f>IF('Познавательное развитие'!W6="","",IF('Познавательное развитие'!W6&gt;1.5,"сформирован",IF('Познавательное развитие'!W6&lt;0.5,"не сформирован", "в стадии формирования")))</f>
        <v/>
      </c>
      <c r="CO5" s="96" t="str">
        <f>IF('Познавательное развитие'!AD6="","",IF('Познавательное развитие'!AD6&gt;1.5,"сформирован",IF('Познавательное развитие'!AD6&lt;0.5,"не сформирован", "в стадии формирования")))</f>
        <v/>
      </c>
      <c r="CP5" s="96" t="str">
        <f>IF('Познавательное развитие'!AI6="","",IF('Познавательное развитие'!AI6&gt;1.5,"сформирован",IF('Познавательное развитие'!AI6&lt;0.5,"не сформирован", "в стадии формирования")))</f>
        <v/>
      </c>
      <c r="CQ5" s="96" t="str">
        <f>IF('Познавательное развитие'!AK6="","",IF('Познавательное развитие'!AK6&gt;1.5,"сформирован",IF('Познавательное развитие'!AK6&lt;0.5,"не сформирован", "в стадии формирования")))</f>
        <v/>
      </c>
      <c r="CR5" s="96" t="str">
        <f>IF('Познавательное развитие'!AL6="","",IF('Познавательное развитие'!AL6&gt;1.5,"сформирован",IF('Познавательное развитие'!AL6&lt;0.5,"не сформирован", "в стадии формирования")))</f>
        <v/>
      </c>
      <c r="CS5" s="96" t="str">
        <f>IF('Речевое развитие'!S5="","",IF('Речевое развитие'!S5&gt;1.5,"сформирован",IF('Речевое развитие'!S5&lt;0.5,"не сформирован", "в стадии формирования")))</f>
        <v/>
      </c>
      <c r="CT5" s="96" t="str">
        <f>IF('Речевое развитие'!T5="","",IF('Речевое развитие'!T5&gt;1.5,"сформирован",IF('Речевое развитие'!T5&lt;0.5,"не сформирован", "в стадии формирования")))</f>
        <v/>
      </c>
      <c r="CU5" s="96" t="str">
        <f>IF('Речевое развитие'!U5="","",IF('Речевое развитие'!U5&gt;1.5,"сформирован",IF('Речевое развитие'!U5&lt;0.5,"не сформирован", "в стадии формирования")))</f>
        <v/>
      </c>
      <c r="CV5" s="96" t="str">
        <f>IF('Речевое развитие'!V5="","",IF('Речевое развитие'!V5&gt;1.5,"сформирован",IF('Речевое развитие'!V5&lt;0.5,"не сформирован", "в стадии формирования")))</f>
        <v/>
      </c>
      <c r="CW5" s="96"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96"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96"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96"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96"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183"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96" t="str">
        <f t="shared" ref="DC5:DC38" si="6">IF(DB5="","",IF(DB5&gt;1.5,"сформирован",IF(DB5&lt;0.5,"не сформирован","в стадии формирования")))</f>
        <v/>
      </c>
    </row>
    <row r="6" spans="1:121" s="96" customFormat="1">
      <c r="A6" s="155">
        <f>список!A4</f>
        <v>3</v>
      </c>
      <c r="B6" s="153" t="str">
        <f>IF(список!B4="","",список!B4)</f>
        <v/>
      </c>
      <c r="C6" s="149">
        <f>IF(список!C4="","",список!C4)</f>
        <v>0</v>
      </c>
      <c r="D6" s="96"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96"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96"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96"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163" t="str">
        <f>IF('Речевое развитие'!X6="","",IF('Речевое развитие'!X6&gt;1.5,"сформирован",IF('Речевое развитие'!X6&lt;0.5,"не сформирован", "в стадии формирования")))</f>
        <v/>
      </c>
      <c r="J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149" t="str">
        <f>IF('Физическое развитие'!M6="","",IF('Физическое развитие'!M6&gt;1.5,"сформирован",IF('Физическое развитие'!M6&lt;0.5,"не сформирован", "в стадии формирования")))</f>
        <v/>
      </c>
      <c r="L6" s="183"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96" t="str">
        <f t="shared" si="0"/>
        <v/>
      </c>
      <c r="N6" s="165"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165"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165"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165"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165"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165"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165"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165"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16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183"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96" t="str">
        <f t="shared" si="1"/>
        <v/>
      </c>
      <c r="Y6" s="163"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96" t="str">
        <f>IF('Познавательное развитие'!U7="","",IF('Познавательное развитие'!U7&gt;1.5,"сформирован",IF('Познавательное развитие'!U7&lt;0.5,"не сформирован", "в стадии формирования")))</f>
        <v/>
      </c>
      <c r="AA6" s="96" t="str">
        <f>IF('Речевое развитие'!P6="","",IF('Речевое развитие'!P6&gt;1.5,"сформирован",IF('Речевое развитие'!P6&lt;0.5,"не сформирован", "в стадии формирования")))</f>
        <v/>
      </c>
      <c r="AB6" s="96" t="str">
        <f>IF('Речевое развитие'!Q6="","",IF('Речевое развитие'!Q6&gt;1.5,"сформирован",IF('Речевое развитие'!Q6&lt;0.5,"не сформирован", "в стадии формирования")))</f>
        <v/>
      </c>
      <c r="AC6" s="167"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
      </c>
      <c r="AD6" s="167"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
      </c>
      <c r="AE6" s="167"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
      </c>
      <c r="AF6" s="149" t="str">
        <f>IF('Физическое развитие'!T6="","",IF('Физическое развитие'!T6&gt;1.5,"сформирован",IF('Физическое развитие'!T6&lt;0.5,"не сформирован", "в стадии формирования")))</f>
        <v/>
      </c>
      <c r="AG6" s="183"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96" t="str">
        <f t="shared" si="2"/>
        <v/>
      </c>
      <c r="AI6" s="163" t="str">
        <f>IF('Речевое развитие'!D6="","",IF('Речевое развитие'!D6&gt;1.5,"сформирован",IF('Речевое развитие'!D6&lt;0.5,"не сформирован", "в стадии формирования")))</f>
        <v/>
      </c>
      <c r="AJ6" s="163" t="str">
        <f>IF('Речевое развитие'!E6="","",IF('Речевое развитие'!E6&gt;1.5,"сформирован",IF('Речевое развитие'!E6&lt;0.5,"не сформирован", "в стадии формирования")))</f>
        <v/>
      </c>
      <c r="AK6" s="163" t="str">
        <f>IF('Речевое развитие'!F6="","",IF('Речевое развитие'!F6&gt;1.5,"сформирован",IF('Речевое развитие'!F6&lt;0.5,"не сформирован", "в стадии формирования")))</f>
        <v/>
      </c>
      <c r="AL6" s="163" t="str">
        <f>IF('Речевое развитие'!G6="","",IF('Речевое развитие'!G6&gt;1.5,"сформирован",IF('Речевое развитие'!G6&lt;0.5,"не сформирован", "в стадии формирования")))</f>
        <v/>
      </c>
      <c r="AM6" s="163" t="str">
        <f>IF('Речевое развитие'!H6="","",IF('Речевое развитие'!H6&gt;1.5,"сформирован",IF('Речевое развитие'!H6&lt;0.5,"не сформирован", "в стадии формирования")))</f>
        <v/>
      </c>
      <c r="AN6" s="163" t="str">
        <f>IF('Речевое развитие'!I6="","",IF('Речевое развитие'!I6&gt;1.5,"сформирован",IF('Речевое развитие'!I6&lt;0.5,"не сформирован", "в стадии формирования")))</f>
        <v/>
      </c>
      <c r="AO6" s="163" t="str">
        <f>IF('Речевое развитие'!J6="","",IF('Речевое развитие'!J6&gt;1.5,"сформирован",IF('Речевое развитие'!J6&lt;0.5,"не сформирован", "в стадии формирования")))</f>
        <v/>
      </c>
      <c r="AP6" s="163" t="str">
        <f>IF('Речевое развитие'!K6="","",IF('Речевое развитие'!K6&gt;1.5,"сформирован",IF('Речевое развитие'!K6&lt;0.5,"не сформирован", "в стадии формирования")))</f>
        <v/>
      </c>
      <c r="AQ6" s="183"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96" t="str">
        <f t="shared" si="3"/>
        <v/>
      </c>
      <c r="AS6" s="163"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в стадии формирования</v>
      </c>
      <c r="AT6" s="163" t="str">
        <f>IF('Физическое развитие'!D6="","",IF('Физическое развитие'!D6&gt;1.5,"сформирован",IF('Физическое развитие'!D6&lt;0.5,"не сформирован", "в стадии формирования")))</f>
        <v/>
      </c>
      <c r="AU6" s="163" t="str">
        <f>IF('Физическое развитие'!E6="","",IF('Физическое развитие'!E6&gt;1.5,"сформирован",IF('Физическое развитие'!E6&lt;0.5,"не сформирован", "в стадии формирования")))</f>
        <v/>
      </c>
      <c r="AV6" s="163" t="str">
        <f>IF('Физическое развитие'!F6="","",IF('Физическое развитие'!F6&gt;1.5,"сформирован",IF('Физическое развитие'!F6&lt;0.5,"не сформирован", "в стадии формирования")))</f>
        <v/>
      </c>
      <c r="AW6" s="163" t="str">
        <f>IF('Физическое развитие'!G6="","",IF('Физическое развитие'!G6&gt;1.5,"сформирован",IF('Физическое развитие'!G6&lt;0.5,"не сформирован", "в стадии формирования")))</f>
        <v/>
      </c>
      <c r="AX6" s="163" t="str">
        <f>IF('Физическое развитие'!H6="","",IF('Физическое развитие'!H6&gt;1.5,"сформирован",IF('Физическое развитие'!H6&lt;0.5,"не сформирован", "в стадии формирования")))</f>
        <v/>
      </c>
      <c r="AY6" s="163" t="str">
        <f>IF('Физическое развитие'!I6="","",IF('Физическое развитие'!I6&gt;1.5,"сформирован",IF('Физическое развитие'!I6&lt;0.5,"не сформирован", "в стадии формирования")))</f>
        <v/>
      </c>
      <c r="AZ6" s="163" t="str">
        <f>IF('Физическое развитие'!J6="","",IF('Физическое развитие'!J6&gt;1.5,"сформирован",IF('Физическое развитие'!J6&lt;0.5,"не сформирован", "в стадии формирования")))</f>
        <v/>
      </c>
      <c r="BA6" s="163" t="str">
        <f>IF('Физическое развитие'!K6="","",IF('Физическое развитие'!K6&gt;1.5,"сформирован",IF('Физическое развитие'!K6&lt;0.5,"не сформирован", "в стадии формирования")))</f>
        <v/>
      </c>
      <c r="BB6" s="163" t="str">
        <f>IF('Физическое развитие'!L6="","",IF('Физическое развитие'!L6&gt;1.5,"сформирован",IF('Физическое развитие'!L6&lt;0.5,"не сформирован", "в стадии формирования")))</f>
        <v/>
      </c>
      <c r="BC6" s="163" t="str">
        <f>IF('Физическое развитие'!M6="","",IF('Физическое развитие'!M6&gt;1.5,"сформирован",IF('Физическое развитие'!M6&lt;0.5,"не сформирован", "в стадии формирования")))</f>
        <v/>
      </c>
      <c r="BD6" s="163" t="str">
        <f>IF('Физическое развитие'!N6="","",IF('Физическое развитие'!N6&gt;1.5,"сформирован",IF('Физическое развитие'!N6&lt;0.5,"не сформирован", "в стадии формирования")))</f>
        <v/>
      </c>
      <c r="BE6" s="163" t="str">
        <f>IF('Физическое развитие'!O6="","",IF('Физическое развитие'!O6&gt;1.5,"сформирован",IF('Физическое развитие'!O6&lt;0.5,"не сформирован", "в стадии формирования")))</f>
        <v/>
      </c>
      <c r="BF6" s="183"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96" t="str">
        <f t="shared" si="4"/>
        <v/>
      </c>
      <c r="BH6" s="96"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96"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96"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96"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96"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96"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96"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96"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96"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96"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96"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96" t="str">
        <f>IF('Физическое развитие'!Q6="","",IF('Физическое развитие'!Q6&gt;1.5,"сформирован",IF('Физическое развитие'!Q6&lt;0.5,"не сформирован", "в стадии формирования")))</f>
        <v/>
      </c>
      <c r="BT6" s="96" t="str">
        <f>IF('Физическое развитие'!R6="","",IF('Физическое развитие'!R6&gt;1.5,"сформирован",IF('Физическое развитие'!R6&lt;0.5,"не сформирован", "в стадии формирования")))</f>
        <v/>
      </c>
      <c r="BU6" s="96" t="str">
        <f>IF('Физическое развитие'!S6="","",IF('Физическое развитие'!S6&gt;1.5,"сформирован",IF('Физическое развитие'!S6&lt;0.5,"не сформирован", "в стадии формирования")))</f>
        <v/>
      </c>
      <c r="BV6" s="96" t="str">
        <f>IF('Физическое развитие'!T6="","",IF('Физическое развитие'!T6&gt;1.5,"сформирован",IF('Физическое развитие'!T6&lt;0.5,"не сформирован", "в стадии формирования")))</f>
        <v/>
      </c>
      <c r="BW6" s="96" t="str">
        <f>IF('Физическое развитие'!U6="","",IF('Физическое развитие'!U6&gt;1.5,"сформирован",IF('Физическое развитие'!U6&lt;0.5,"не сформирован", "в стадии формирования")))</f>
        <v/>
      </c>
      <c r="BX6" s="183"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96" t="str">
        <f t="shared" si="5"/>
        <v/>
      </c>
      <c r="BZ6" s="96"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96"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96"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96" t="str">
        <f>IF('Познавательное развитие'!D7="","",IF('Познавательное развитие'!D7&gt;1.5,"сформирован",IF('Познавательное развитие'!D7&lt;0.5,"не сформирован", "в стадии формирования")))</f>
        <v/>
      </c>
      <c r="CD6" s="96" t="str">
        <f>IF('Познавательное развитие'!E7="","",IF('Познавательное развитие'!E7&gt;1.5,"сформирован",IF('Познавательное развитие'!E7&lt;0.5,"не сформирован", "в стадии формирования")))</f>
        <v/>
      </c>
      <c r="CE6" s="96" t="str">
        <f>IF('Познавательное развитие'!F7="","",IF('Познавательное развитие'!F7&gt;1.5,"сформирован",IF('Познавательное развитие'!F7&lt;0.5,"не сформирован", "в стадии формирования")))</f>
        <v/>
      </c>
      <c r="CF6" s="96" t="str">
        <f>IF('Познавательное развитие'!I7="","",IF('Познавательное развитие'!I7&gt;1.5,"сформирован",IF('Познавательное развитие'!I7&lt;0.5,"не сформирован", "в стадии формирования")))</f>
        <v/>
      </c>
      <c r="CG6" s="96" t="str">
        <f>IF('Познавательное развитие'!J7="","",IF('Познавательное развитие'!J7&gt;1.5,"сформирован",IF('Познавательное развитие'!J7&lt;0.5,"не сформирован", "в стадии формирования")))</f>
        <v/>
      </c>
      <c r="CH6" s="96" t="str">
        <f>IF('Познавательное развитие'!K7="","",IF('Познавательное развитие'!K7&gt;1.5,"сформирован",IF('Познавательное развитие'!K7&lt;0.5,"не сформирован", "в стадии формирования")))</f>
        <v/>
      </c>
      <c r="CI6" s="96" t="str">
        <f>IF('Познавательное развитие'!L7="","",IF('Познавательное развитие'!L7&gt;1.5,"сформирован",IF('Познавательное развитие'!L7&lt;0.5,"не сформирован", "в стадии формирования")))</f>
        <v/>
      </c>
      <c r="CJ6" s="96" t="str">
        <f>IF('Познавательное развитие'!M7="","",IF('Познавательное развитие'!M7&gt;1.5,"сформирован",IF('Познавательное развитие'!M7&lt;0.5,"не сформирован", "в стадии формирования")))</f>
        <v/>
      </c>
      <c r="CK6" s="96" t="str">
        <f>IF('Познавательное развитие'!S7="","",IF('Познавательное развитие'!S7&gt;1.5,"сформирован",IF('Познавательное развитие'!S7&lt;0.5,"не сформирован", "в стадии формирования")))</f>
        <v/>
      </c>
      <c r="CL6" s="96" t="str">
        <f>IF('Познавательное развитие'!T7="","",IF('Познавательное развитие'!T7&gt;1.5,"сформирован",IF('Познавательное развитие'!T7&lt;0.5,"не сформирован", "в стадии формирования")))</f>
        <v/>
      </c>
      <c r="CM6" s="96" t="str">
        <f>IF('Познавательное развитие'!V7="","",IF('Познавательное развитие'!V7&gt;1.5,"сформирован",IF('Познавательное развитие'!V7&lt;0.5,"не сформирован", "в стадии формирования")))</f>
        <v/>
      </c>
      <c r="CN6" s="96" t="str">
        <f>IF('Познавательное развитие'!W7="","",IF('Познавательное развитие'!W7&gt;1.5,"сформирован",IF('Познавательное развитие'!W7&lt;0.5,"не сформирован", "в стадии формирования")))</f>
        <v/>
      </c>
      <c r="CO6" s="96" t="str">
        <f>IF('Познавательное развитие'!AD7="","",IF('Познавательное развитие'!AD7&gt;1.5,"сформирован",IF('Познавательное развитие'!AD7&lt;0.5,"не сформирован", "в стадии формирования")))</f>
        <v/>
      </c>
      <c r="CP6" s="96" t="str">
        <f>IF('Познавательное развитие'!AI7="","",IF('Познавательное развитие'!AI7&gt;1.5,"сформирован",IF('Познавательное развитие'!AI7&lt;0.5,"не сформирован", "в стадии формирования")))</f>
        <v/>
      </c>
      <c r="CQ6" s="96" t="str">
        <f>IF('Познавательное развитие'!AK7="","",IF('Познавательное развитие'!AK7&gt;1.5,"сформирован",IF('Познавательное развитие'!AK7&lt;0.5,"не сформирован", "в стадии формирования")))</f>
        <v/>
      </c>
      <c r="CR6" s="96" t="str">
        <f>IF('Познавательное развитие'!AL7="","",IF('Познавательное развитие'!AL7&gt;1.5,"сформирован",IF('Познавательное развитие'!AL7&lt;0.5,"не сформирован", "в стадии формирования")))</f>
        <v/>
      </c>
      <c r="CS6" s="96" t="str">
        <f>IF('Речевое развитие'!S6="","",IF('Речевое развитие'!S6&gt;1.5,"сформирован",IF('Речевое развитие'!S6&lt;0.5,"не сформирован", "в стадии формирования")))</f>
        <v/>
      </c>
      <c r="CT6" s="96" t="str">
        <f>IF('Речевое развитие'!T6="","",IF('Речевое развитие'!T6&gt;1.5,"сформирован",IF('Речевое развитие'!T6&lt;0.5,"не сформирован", "в стадии формирования")))</f>
        <v/>
      </c>
      <c r="CU6" s="96" t="str">
        <f>IF('Речевое развитие'!U6="","",IF('Речевое развитие'!U6&gt;1.5,"сформирован",IF('Речевое развитие'!U6&lt;0.5,"не сформирован", "в стадии формирования")))</f>
        <v/>
      </c>
      <c r="CV6" s="96" t="str">
        <f>IF('Речевое развитие'!V6="","",IF('Речевое развитие'!V6&gt;1.5,"сформирован",IF('Речевое развитие'!V6&lt;0.5,"не сформирован", "в стадии формирования")))</f>
        <v/>
      </c>
      <c r="CW6" s="96"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96"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96"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96"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96"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183"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96" t="str">
        <f t="shared" si="6"/>
        <v/>
      </c>
    </row>
    <row r="7" spans="1:121" s="96" customFormat="1">
      <c r="A7" s="155">
        <f>список!A5</f>
        <v>4</v>
      </c>
      <c r="B7" s="153" t="str">
        <f>IF(список!B5="","",список!B5)</f>
        <v/>
      </c>
      <c r="C7" s="149">
        <f>IF(список!C5="","",список!C5)</f>
        <v>0</v>
      </c>
      <c r="D7" s="96"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96"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96"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96"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163" t="str">
        <f>IF('Речевое развитие'!X7="","",IF('Речевое развитие'!X7&gt;1.5,"сформирован",IF('Речевое развитие'!X7&lt;0.5,"не сформирован", "в стадии формирования")))</f>
        <v/>
      </c>
      <c r="J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149" t="str">
        <f>IF('Физическое развитие'!M7="","",IF('Физическое развитие'!M7&gt;1.5,"сформирован",IF('Физическое развитие'!M7&lt;0.5,"не сформирован", "в стадии формирования")))</f>
        <v/>
      </c>
      <c r="L7" s="183"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96" t="str">
        <f t="shared" si="0"/>
        <v/>
      </c>
      <c r="N7" s="165"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165"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165"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165"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165"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165"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165"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165"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16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183"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96" t="str">
        <f t="shared" si="1"/>
        <v/>
      </c>
      <c r="Y7" s="163"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96" t="str">
        <f>IF('Познавательное развитие'!U8="","",IF('Познавательное развитие'!U8&gt;1.5,"сформирован",IF('Познавательное развитие'!U8&lt;0.5,"не сформирован", "в стадии формирования")))</f>
        <v/>
      </c>
      <c r="AA7" s="96" t="str">
        <f>IF('Речевое развитие'!P7="","",IF('Речевое развитие'!P7&gt;1.5,"сформирован",IF('Речевое развитие'!P7&lt;0.5,"не сформирован", "в стадии формирования")))</f>
        <v/>
      </c>
      <c r="AB7" s="96" t="str">
        <f>IF('Речевое развитие'!Q7="","",IF('Речевое развитие'!Q7&gt;1.5,"сформирован",IF('Речевое развитие'!Q7&lt;0.5,"не сформирован", "в стадии формирования")))</f>
        <v/>
      </c>
      <c r="AC7" s="167"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
      </c>
      <c r="AD7" s="167"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
      </c>
      <c r="AE7" s="167"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
      </c>
      <c r="AF7" s="149" t="str">
        <f>IF('Физическое развитие'!T7="","",IF('Физическое развитие'!T7&gt;1.5,"сформирован",IF('Физическое развитие'!T7&lt;0.5,"не сформирован", "в стадии формирования")))</f>
        <v/>
      </c>
      <c r="AG7" s="183"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96" t="str">
        <f t="shared" si="2"/>
        <v/>
      </c>
      <c r="AI7" s="163" t="str">
        <f>IF('Речевое развитие'!D7="","",IF('Речевое развитие'!D7&gt;1.5,"сформирован",IF('Речевое развитие'!D7&lt;0.5,"не сформирован", "в стадии формирования")))</f>
        <v/>
      </c>
      <c r="AJ7" s="163" t="str">
        <f>IF('Речевое развитие'!E7="","",IF('Речевое развитие'!E7&gt;1.5,"сформирован",IF('Речевое развитие'!E7&lt;0.5,"не сформирован", "в стадии формирования")))</f>
        <v/>
      </c>
      <c r="AK7" s="163" t="str">
        <f>IF('Речевое развитие'!F7="","",IF('Речевое развитие'!F7&gt;1.5,"сформирован",IF('Речевое развитие'!F7&lt;0.5,"не сформирован", "в стадии формирования")))</f>
        <v/>
      </c>
      <c r="AL7" s="163" t="str">
        <f>IF('Речевое развитие'!G7="","",IF('Речевое развитие'!G7&gt;1.5,"сформирован",IF('Речевое развитие'!G7&lt;0.5,"не сформирован", "в стадии формирования")))</f>
        <v/>
      </c>
      <c r="AM7" s="163" t="str">
        <f>IF('Речевое развитие'!H7="","",IF('Речевое развитие'!H7&gt;1.5,"сформирован",IF('Речевое развитие'!H7&lt;0.5,"не сформирован", "в стадии формирования")))</f>
        <v/>
      </c>
      <c r="AN7" s="163" t="str">
        <f>IF('Речевое развитие'!I7="","",IF('Речевое развитие'!I7&gt;1.5,"сформирован",IF('Речевое развитие'!I7&lt;0.5,"не сформирован", "в стадии формирования")))</f>
        <v/>
      </c>
      <c r="AO7" s="163" t="str">
        <f>IF('Речевое развитие'!J7="","",IF('Речевое развитие'!J7&gt;1.5,"сформирован",IF('Речевое развитие'!J7&lt;0.5,"не сформирован", "в стадии формирования")))</f>
        <v/>
      </c>
      <c r="AP7" s="163" t="str">
        <f>IF('Речевое развитие'!K7="","",IF('Речевое развитие'!K7&gt;1.5,"сформирован",IF('Речевое развитие'!K7&lt;0.5,"не сформирован", "в стадии формирования")))</f>
        <v/>
      </c>
      <c r="AQ7" s="183"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96" t="str">
        <f t="shared" si="3"/>
        <v/>
      </c>
      <c r="AS7" s="163"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в стадии формирования</v>
      </c>
      <c r="AT7" s="163" t="str">
        <f>IF('Физическое развитие'!D7="","",IF('Физическое развитие'!D7&gt;1.5,"сформирован",IF('Физическое развитие'!D7&lt;0.5,"не сформирован", "в стадии формирования")))</f>
        <v/>
      </c>
      <c r="AU7" s="163" t="str">
        <f>IF('Физическое развитие'!E7="","",IF('Физическое развитие'!E7&gt;1.5,"сформирован",IF('Физическое развитие'!E7&lt;0.5,"не сформирован", "в стадии формирования")))</f>
        <v/>
      </c>
      <c r="AV7" s="163" t="str">
        <f>IF('Физическое развитие'!F7="","",IF('Физическое развитие'!F7&gt;1.5,"сформирован",IF('Физическое развитие'!F7&lt;0.5,"не сформирован", "в стадии формирования")))</f>
        <v/>
      </c>
      <c r="AW7" s="163" t="str">
        <f>IF('Физическое развитие'!G7="","",IF('Физическое развитие'!G7&gt;1.5,"сформирован",IF('Физическое развитие'!G7&lt;0.5,"не сформирован", "в стадии формирования")))</f>
        <v/>
      </c>
      <c r="AX7" s="163" t="str">
        <f>IF('Физическое развитие'!H7="","",IF('Физическое развитие'!H7&gt;1.5,"сформирован",IF('Физическое развитие'!H7&lt;0.5,"не сформирован", "в стадии формирования")))</f>
        <v/>
      </c>
      <c r="AY7" s="163" t="str">
        <f>IF('Физическое развитие'!I7="","",IF('Физическое развитие'!I7&gt;1.5,"сформирован",IF('Физическое развитие'!I7&lt;0.5,"не сформирован", "в стадии формирования")))</f>
        <v/>
      </c>
      <c r="AZ7" s="163" t="str">
        <f>IF('Физическое развитие'!J7="","",IF('Физическое развитие'!J7&gt;1.5,"сформирован",IF('Физическое развитие'!J7&lt;0.5,"не сформирован", "в стадии формирования")))</f>
        <v/>
      </c>
      <c r="BA7" s="163" t="str">
        <f>IF('Физическое развитие'!K7="","",IF('Физическое развитие'!K7&gt;1.5,"сформирован",IF('Физическое развитие'!K7&lt;0.5,"не сформирован", "в стадии формирования")))</f>
        <v/>
      </c>
      <c r="BB7" s="163" t="str">
        <f>IF('Физическое развитие'!L7="","",IF('Физическое развитие'!L7&gt;1.5,"сформирован",IF('Физическое развитие'!L7&lt;0.5,"не сформирован", "в стадии формирования")))</f>
        <v/>
      </c>
      <c r="BC7" s="163" t="str">
        <f>IF('Физическое развитие'!M7="","",IF('Физическое развитие'!M7&gt;1.5,"сформирован",IF('Физическое развитие'!M7&lt;0.5,"не сформирован", "в стадии формирования")))</f>
        <v/>
      </c>
      <c r="BD7" s="163" t="str">
        <f>IF('Физическое развитие'!N7="","",IF('Физическое развитие'!N7&gt;1.5,"сформирован",IF('Физическое развитие'!N7&lt;0.5,"не сформирован", "в стадии формирования")))</f>
        <v/>
      </c>
      <c r="BE7" s="163" t="str">
        <f>IF('Физическое развитие'!O7="","",IF('Физическое развитие'!O7&gt;1.5,"сформирован",IF('Физическое развитие'!O7&lt;0.5,"не сформирован", "в стадии формирования")))</f>
        <v/>
      </c>
      <c r="BF7" s="183"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96" t="str">
        <f t="shared" si="4"/>
        <v/>
      </c>
      <c r="BH7" s="96"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96"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96"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96"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96"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96"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96"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96"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96"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96"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96"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96" t="str">
        <f>IF('Физическое развитие'!Q7="","",IF('Физическое развитие'!Q7&gt;1.5,"сформирован",IF('Физическое развитие'!Q7&lt;0.5,"не сформирован", "в стадии формирования")))</f>
        <v/>
      </c>
      <c r="BT7" s="96" t="str">
        <f>IF('Физическое развитие'!R7="","",IF('Физическое развитие'!R7&gt;1.5,"сформирован",IF('Физическое развитие'!R7&lt;0.5,"не сформирован", "в стадии формирования")))</f>
        <v/>
      </c>
      <c r="BU7" s="96" t="str">
        <f>IF('Физическое развитие'!S7="","",IF('Физическое развитие'!S7&gt;1.5,"сформирован",IF('Физическое развитие'!S7&lt;0.5,"не сформирован", "в стадии формирования")))</f>
        <v/>
      </c>
      <c r="BV7" s="96" t="str">
        <f>IF('Физическое развитие'!T7="","",IF('Физическое развитие'!T7&gt;1.5,"сформирован",IF('Физическое развитие'!T7&lt;0.5,"не сформирован", "в стадии формирования")))</f>
        <v/>
      </c>
      <c r="BW7" s="96" t="str">
        <f>IF('Физическое развитие'!U7="","",IF('Физическое развитие'!U7&gt;1.5,"сформирован",IF('Физическое развитие'!U7&lt;0.5,"не сформирован", "в стадии формирования")))</f>
        <v/>
      </c>
      <c r="BX7" s="183"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96" t="str">
        <f t="shared" si="5"/>
        <v/>
      </c>
      <c r="BZ7" s="96"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96"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96"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96" t="str">
        <f>IF('Познавательное развитие'!D8="","",IF('Познавательное развитие'!D8&gt;1.5,"сформирован",IF('Познавательное развитие'!D8&lt;0.5,"не сформирован", "в стадии формирования")))</f>
        <v/>
      </c>
      <c r="CD7" s="96" t="str">
        <f>IF('Познавательное развитие'!E8="","",IF('Познавательное развитие'!E8&gt;1.5,"сформирован",IF('Познавательное развитие'!E8&lt;0.5,"не сформирован", "в стадии формирования")))</f>
        <v/>
      </c>
      <c r="CE7" s="96" t="str">
        <f>IF('Познавательное развитие'!F8="","",IF('Познавательное развитие'!F8&gt;1.5,"сформирован",IF('Познавательное развитие'!F8&lt;0.5,"не сформирован", "в стадии формирования")))</f>
        <v/>
      </c>
      <c r="CF7" s="96" t="str">
        <f>IF('Познавательное развитие'!I8="","",IF('Познавательное развитие'!I8&gt;1.5,"сформирован",IF('Познавательное развитие'!I8&lt;0.5,"не сформирован", "в стадии формирования")))</f>
        <v/>
      </c>
      <c r="CG7" s="96" t="str">
        <f>IF('Познавательное развитие'!J8="","",IF('Познавательное развитие'!J8&gt;1.5,"сформирован",IF('Познавательное развитие'!J8&lt;0.5,"не сформирован", "в стадии формирования")))</f>
        <v/>
      </c>
      <c r="CH7" s="96" t="str">
        <f>IF('Познавательное развитие'!K8="","",IF('Познавательное развитие'!K8&gt;1.5,"сформирован",IF('Познавательное развитие'!K8&lt;0.5,"не сформирован", "в стадии формирования")))</f>
        <v/>
      </c>
      <c r="CI7" s="96" t="str">
        <f>IF('Познавательное развитие'!L8="","",IF('Познавательное развитие'!L8&gt;1.5,"сформирован",IF('Познавательное развитие'!L8&lt;0.5,"не сформирован", "в стадии формирования")))</f>
        <v/>
      </c>
      <c r="CJ7" s="96" t="str">
        <f>IF('Познавательное развитие'!M8="","",IF('Познавательное развитие'!M8&gt;1.5,"сформирован",IF('Познавательное развитие'!M8&lt;0.5,"не сформирован", "в стадии формирования")))</f>
        <v/>
      </c>
      <c r="CK7" s="96" t="str">
        <f>IF('Познавательное развитие'!S8="","",IF('Познавательное развитие'!S8&gt;1.5,"сформирован",IF('Познавательное развитие'!S8&lt;0.5,"не сформирован", "в стадии формирования")))</f>
        <v/>
      </c>
      <c r="CL7" s="96" t="str">
        <f>IF('Познавательное развитие'!T8="","",IF('Познавательное развитие'!T8&gt;1.5,"сформирован",IF('Познавательное развитие'!T8&lt;0.5,"не сформирован", "в стадии формирования")))</f>
        <v/>
      </c>
      <c r="CM7" s="96" t="str">
        <f>IF('Познавательное развитие'!V8="","",IF('Познавательное развитие'!V8&gt;1.5,"сформирован",IF('Познавательное развитие'!V8&lt;0.5,"не сформирован", "в стадии формирования")))</f>
        <v/>
      </c>
      <c r="CN7" s="96" t="str">
        <f>IF('Познавательное развитие'!W8="","",IF('Познавательное развитие'!W8&gt;1.5,"сформирован",IF('Познавательное развитие'!W8&lt;0.5,"не сформирован", "в стадии формирования")))</f>
        <v/>
      </c>
      <c r="CO7" s="96" t="str">
        <f>IF('Познавательное развитие'!AD8="","",IF('Познавательное развитие'!AD8&gt;1.5,"сформирован",IF('Познавательное развитие'!AD8&lt;0.5,"не сформирован", "в стадии формирования")))</f>
        <v/>
      </c>
      <c r="CP7" s="96" t="str">
        <f>IF('Познавательное развитие'!AI8="","",IF('Познавательное развитие'!AI8&gt;1.5,"сформирован",IF('Познавательное развитие'!AI8&lt;0.5,"не сформирован", "в стадии формирования")))</f>
        <v/>
      </c>
      <c r="CQ7" s="96" t="str">
        <f>IF('Познавательное развитие'!AK8="","",IF('Познавательное развитие'!AK8&gt;1.5,"сформирован",IF('Познавательное развитие'!AK8&lt;0.5,"не сформирован", "в стадии формирования")))</f>
        <v/>
      </c>
      <c r="CR7" s="96" t="str">
        <f>IF('Познавательное развитие'!AL8="","",IF('Познавательное развитие'!AL8&gt;1.5,"сформирован",IF('Познавательное развитие'!AL8&lt;0.5,"не сформирован", "в стадии формирования")))</f>
        <v/>
      </c>
      <c r="CS7" s="96" t="str">
        <f>IF('Речевое развитие'!S7="","",IF('Речевое развитие'!S7&gt;1.5,"сформирован",IF('Речевое развитие'!S7&lt;0.5,"не сформирован", "в стадии формирования")))</f>
        <v/>
      </c>
      <c r="CT7" s="96" t="str">
        <f>IF('Речевое развитие'!T7="","",IF('Речевое развитие'!T7&gt;1.5,"сформирован",IF('Речевое развитие'!T7&lt;0.5,"не сформирован", "в стадии формирования")))</f>
        <v/>
      </c>
      <c r="CU7" s="96" t="str">
        <f>IF('Речевое развитие'!U7="","",IF('Речевое развитие'!U7&gt;1.5,"сформирован",IF('Речевое развитие'!U7&lt;0.5,"не сформирован", "в стадии формирования")))</f>
        <v/>
      </c>
      <c r="CV7" s="96" t="str">
        <f>IF('Речевое развитие'!V7="","",IF('Речевое развитие'!V7&gt;1.5,"сформирован",IF('Речевое развитие'!V7&lt;0.5,"не сформирован", "в стадии формирования")))</f>
        <v/>
      </c>
      <c r="CW7" s="96"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96"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96"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96"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96"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183"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96" t="str">
        <f t="shared" si="6"/>
        <v/>
      </c>
    </row>
    <row r="8" spans="1:121" s="96" customFormat="1">
      <c r="A8" s="155">
        <f>список!A6</f>
        <v>5</v>
      </c>
      <c r="B8" s="153" t="str">
        <f>IF(список!B6="","",список!B6)</f>
        <v/>
      </c>
      <c r="C8" s="149">
        <f>IF(список!C6="","",список!C6)</f>
        <v>0</v>
      </c>
      <c r="D8" s="96"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96"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96"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96"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163" t="str">
        <f>IF('Речевое развитие'!X8="","",IF('Речевое развитие'!X8&gt;1.5,"сформирован",IF('Речевое развитие'!X8&lt;0.5,"не сформирован", "в стадии формирования")))</f>
        <v/>
      </c>
      <c r="J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149" t="str">
        <f>IF('Физическое развитие'!M8="","",IF('Физическое развитие'!M8&gt;1.5,"сформирован",IF('Физическое развитие'!M8&lt;0.5,"не сформирован", "в стадии формирования")))</f>
        <v/>
      </c>
      <c r="L8" s="183"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96" t="str">
        <f t="shared" si="0"/>
        <v/>
      </c>
      <c r="N8" s="165"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165"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165"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165"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165"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165"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165"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165"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16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183"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96" t="str">
        <f t="shared" si="1"/>
        <v/>
      </c>
      <c r="Y8" s="163"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96" t="str">
        <f>IF('Познавательное развитие'!U9="","",IF('Познавательное развитие'!U9&gt;1.5,"сформирован",IF('Познавательное развитие'!U9&lt;0.5,"не сформирован", "в стадии формирования")))</f>
        <v/>
      </c>
      <c r="AA8" s="96" t="str">
        <f>IF('Речевое развитие'!P8="","",IF('Речевое развитие'!P8&gt;1.5,"сформирован",IF('Речевое развитие'!P8&lt;0.5,"не сформирован", "в стадии формирования")))</f>
        <v/>
      </c>
      <c r="AB8" s="96" t="str">
        <f>IF('Речевое развитие'!Q8="","",IF('Речевое развитие'!Q8&gt;1.5,"сформирован",IF('Речевое развитие'!Q8&lt;0.5,"не сформирован", "в стадии формирования")))</f>
        <v/>
      </c>
      <c r="AC8" s="167"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
      </c>
      <c r="AD8" s="167"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
      </c>
      <c r="AE8" s="167"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
      </c>
      <c r="AF8" s="149" t="str">
        <f>IF('Физическое развитие'!T8="","",IF('Физическое развитие'!T8&gt;1.5,"сформирован",IF('Физическое развитие'!T8&lt;0.5,"не сформирован", "в стадии формирования")))</f>
        <v/>
      </c>
      <c r="AG8" s="183"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96" t="str">
        <f t="shared" si="2"/>
        <v/>
      </c>
      <c r="AI8" s="163" t="str">
        <f>IF('Речевое развитие'!D8="","",IF('Речевое развитие'!D8&gt;1.5,"сформирован",IF('Речевое развитие'!D8&lt;0.5,"не сформирован", "в стадии формирования")))</f>
        <v/>
      </c>
      <c r="AJ8" s="163" t="str">
        <f>IF('Речевое развитие'!E8="","",IF('Речевое развитие'!E8&gt;1.5,"сформирован",IF('Речевое развитие'!E8&lt;0.5,"не сформирован", "в стадии формирования")))</f>
        <v/>
      </c>
      <c r="AK8" s="163" t="str">
        <f>IF('Речевое развитие'!F8="","",IF('Речевое развитие'!F8&gt;1.5,"сформирован",IF('Речевое развитие'!F8&lt;0.5,"не сформирован", "в стадии формирования")))</f>
        <v/>
      </c>
      <c r="AL8" s="163" t="str">
        <f>IF('Речевое развитие'!G8="","",IF('Речевое развитие'!G8&gt;1.5,"сформирован",IF('Речевое развитие'!G8&lt;0.5,"не сформирован", "в стадии формирования")))</f>
        <v/>
      </c>
      <c r="AM8" s="163" t="str">
        <f>IF('Речевое развитие'!H8="","",IF('Речевое развитие'!H8&gt;1.5,"сформирован",IF('Речевое развитие'!H8&lt;0.5,"не сформирован", "в стадии формирования")))</f>
        <v/>
      </c>
      <c r="AN8" s="163" t="str">
        <f>IF('Речевое развитие'!I8="","",IF('Речевое развитие'!I8&gt;1.5,"сформирован",IF('Речевое развитие'!I8&lt;0.5,"не сформирован", "в стадии формирования")))</f>
        <v/>
      </c>
      <c r="AO8" s="163" t="str">
        <f>IF('Речевое развитие'!J8="","",IF('Речевое развитие'!J8&gt;1.5,"сформирован",IF('Речевое развитие'!J8&lt;0.5,"не сформирован", "в стадии формирования")))</f>
        <v/>
      </c>
      <c r="AP8" s="163" t="str">
        <f>IF('Речевое развитие'!K8="","",IF('Речевое развитие'!K8&gt;1.5,"сформирован",IF('Речевое развитие'!K8&lt;0.5,"не сформирован", "в стадии формирования")))</f>
        <v/>
      </c>
      <c r="AQ8" s="183"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96" t="str">
        <f t="shared" si="3"/>
        <v/>
      </c>
      <c r="AS8" s="163"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сформирован</v>
      </c>
      <c r="AT8" s="163" t="str">
        <f>IF('Физическое развитие'!D8="","",IF('Физическое развитие'!D8&gt;1.5,"сформирован",IF('Физическое развитие'!D8&lt;0.5,"не сформирован", "в стадии формирования")))</f>
        <v/>
      </c>
      <c r="AU8" s="163" t="str">
        <f>IF('Физическое развитие'!E8="","",IF('Физическое развитие'!E8&gt;1.5,"сформирован",IF('Физическое развитие'!E8&lt;0.5,"не сформирован", "в стадии формирования")))</f>
        <v/>
      </c>
      <c r="AV8" s="163" t="str">
        <f>IF('Физическое развитие'!F8="","",IF('Физическое развитие'!F8&gt;1.5,"сформирован",IF('Физическое развитие'!F8&lt;0.5,"не сформирован", "в стадии формирования")))</f>
        <v/>
      </c>
      <c r="AW8" s="163" t="str">
        <f>IF('Физическое развитие'!G8="","",IF('Физическое развитие'!G8&gt;1.5,"сформирован",IF('Физическое развитие'!G8&lt;0.5,"не сформирован", "в стадии формирования")))</f>
        <v/>
      </c>
      <c r="AX8" s="163" t="str">
        <f>IF('Физическое развитие'!H8="","",IF('Физическое развитие'!H8&gt;1.5,"сформирован",IF('Физическое развитие'!H8&lt;0.5,"не сформирован", "в стадии формирования")))</f>
        <v/>
      </c>
      <c r="AY8" s="163" t="str">
        <f>IF('Физическое развитие'!I8="","",IF('Физическое развитие'!I8&gt;1.5,"сформирован",IF('Физическое развитие'!I8&lt;0.5,"не сформирован", "в стадии формирования")))</f>
        <v/>
      </c>
      <c r="AZ8" s="163" t="str">
        <f>IF('Физическое развитие'!J8="","",IF('Физическое развитие'!J8&gt;1.5,"сформирован",IF('Физическое развитие'!J8&lt;0.5,"не сформирован", "в стадии формирования")))</f>
        <v/>
      </c>
      <c r="BA8" s="163" t="str">
        <f>IF('Физическое развитие'!K8="","",IF('Физическое развитие'!K8&gt;1.5,"сформирован",IF('Физическое развитие'!K8&lt;0.5,"не сформирован", "в стадии формирования")))</f>
        <v/>
      </c>
      <c r="BB8" s="163" t="str">
        <f>IF('Физическое развитие'!L8="","",IF('Физическое развитие'!L8&gt;1.5,"сформирован",IF('Физическое развитие'!L8&lt;0.5,"не сформирован", "в стадии формирования")))</f>
        <v/>
      </c>
      <c r="BC8" s="163" t="str">
        <f>IF('Физическое развитие'!M8="","",IF('Физическое развитие'!M8&gt;1.5,"сформирован",IF('Физическое развитие'!M8&lt;0.5,"не сформирован", "в стадии формирования")))</f>
        <v/>
      </c>
      <c r="BD8" s="163" t="str">
        <f>IF('Физическое развитие'!N8="","",IF('Физическое развитие'!N8&gt;1.5,"сформирован",IF('Физическое развитие'!N8&lt;0.5,"не сформирован", "в стадии формирования")))</f>
        <v/>
      </c>
      <c r="BE8" s="163" t="str">
        <f>IF('Физическое развитие'!O8="","",IF('Физическое развитие'!O8&gt;1.5,"сформирован",IF('Физическое развитие'!O8&lt;0.5,"не сформирован", "в стадии формирования")))</f>
        <v/>
      </c>
      <c r="BF8" s="183"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96" t="str">
        <f t="shared" si="4"/>
        <v/>
      </c>
      <c r="BH8" s="96"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96"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96"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96"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96"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96"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96"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96"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96"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96"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96"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96" t="str">
        <f>IF('Физическое развитие'!Q8="","",IF('Физическое развитие'!Q8&gt;1.5,"сформирован",IF('Физическое развитие'!Q8&lt;0.5,"не сформирован", "в стадии формирования")))</f>
        <v/>
      </c>
      <c r="BT8" s="96" t="str">
        <f>IF('Физическое развитие'!R8="","",IF('Физическое развитие'!R8&gt;1.5,"сформирован",IF('Физическое развитие'!R8&lt;0.5,"не сформирован", "в стадии формирования")))</f>
        <v/>
      </c>
      <c r="BU8" s="96" t="str">
        <f>IF('Физическое развитие'!S8="","",IF('Физическое развитие'!S8&gt;1.5,"сформирован",IF('Физическое развитие'!S8&lt;0.5,"не сформирован", "в стадии формирования")))</f>
        <v/>
      </c>
      <c r="BV8" s="96" t="str">
        <f>IF('Физическое развитие'!T8="","",IF('Физическое развитие'!T8&gt;1.5,"сформирован",IF('Физическое развитие'!T8&lt;0.5,"не сформирован", "в стадии формирования")))</f>
        <v/>
      </c>
      <c r="BW8" s="96" t="str">
        <f>IF('Физическое развитие'!U8="","",IF('Физическое развитие'!U8&gt;1.5,"сформирован",IF('Физическое развитие'!U8&lt;0.5,"не сформирован", "в стадии формирования")))</f>
        <v/>
      </c>
      <c r="BX8" s="183"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96" t="str">
        <f t="shared" si="5"/>
        <v/>
      </c>
      <c r="BZ8" s="96"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96"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96"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96" t="str">
        <f>IF('Познавательное развитие'!D9="","",IF('Познавательное развитие'!D9&gt;1.5,"сформирован",IF('Познавательное развитие'!D9&lt;0.5,"не сформирован", "в стадии формирования")))</f>
        <v/>
      </c>
      <c r="CD8" s="96" t="str">
        <f>IF('Познавательное развитие'!E9="","",IF('Познавательное развитие'!E9&gt;1.5,"сформирован",IF('Познавательное развитие'!E9&lt;0.5,"не сформирован", "в стадии формирования")))</f>
        <v/>
      </c>
      <c r="CE8" s="96" t="str">
        <f>IF('Познавательное развитие'!F9="","",IF('Познавательное развитие'!F9&gt;1.5,"сформирован",IF('Познавательное развитие'!F9&lt;0.5,"не сформирован", "в стадии формирования")))</f>
        <v/>
      </c>
      <c r="CF8" s="96" t="str">
        <f>IF('Познавательное развитие'!I9="","",IF('Познавательное развитие'!I9&gt;1.5,"сформирован",IF('Познавательное развитие'!I9&lt;0.5,"не сформирован", "в стадии формирования")))</f>
        <v/>
      </c>
      <c r="CG8" s="96" t="str">
        <f>IF('Познавательное развитие'!J9="","",IF('Познавательное развитие'!J9&gt;1.5,"сформирован",IF('Познавательное развитие'!J9&lt;0.5,"не сформирован", "в стадии формирования")))</f>
        <v/>
      </c>
      <c r="CH8" s="96" t="str">
        <f>IF('Познавательное развитие'!K9="","",IF('Познавательное развитие'!K9&gt;1.5,"сформирован",IF('Познавательное развитие'!K9&lt;0.5,"не сформирован", "в стадии формирования")))</f>
        <v/>
      </c>
      <c r="CI8" s="96" t="str">
        <f>IF('Познавательное развитие'!L9="","",IF('Познавательное развитие'!L9&gt;1.5,"сформирован",IF('Познавательное развитие'!L9&lt;0.5,"не сформирован", "в стадии формирования")))</f>
        <v/>
      </c>
      <c r="CJ8" s="96" t="str">
        <f>IF('Познавательное развитие'!M9="","",IF('Познавательное развитие'!M9&gt;1.5,"сформирован",IF('Познавательное развитие'!M9&lt;0.5,"не сформирован", "в стадии формирования")))</f>
        <v/>
      </c>
      <c r="CK8" s="96" t="str">
        <f>IF('Познавательное развитие'!S9="","",IF('Познавательное развитие'!S9&gt;1.5,"сформирован",IF('Познавательное развитие'!S9&lt;0.5,"не сформирован", "в стадии формирования")))</f>
        <v/>
      </c>
      <c r="CL8" s="96" t="str">
        <f>IF('Познавательное развитие'!T9="","",IF('Познавательное развитие'!T9&gt;1.5,"сформирован",IF('Познавательное развитие'!T9&lt;0.5,"не сформирован", "в стадии формирования")))</f>
        <v/>
      </c>
      <c r="CM8" s="96" t="str">
        <f>IF('Познавательное развитие'!V9="","",IF('Познавательное развитие'!V9&gt;1.5,"сформирован",IF('Познавательное развитие'!V9&lt;0.5,"не сформирован", "в стадии формирования")))</f>
        <v/>
      </c>
      <c r="CN8" s="96" t="str">
        <f>IF('Познавательное развитие'!W9="","",IF('Познавательное развитие'!W9&gt;1.5,"сформирован",IF('Познавательное развитие'!W9&lt;0.5,"не сформирован", "в стадии формирования")))</f>
        <v/>
      </c>
      <c r="CO8" s="96" t="str">
        <f>IF('Познавательное развитие'!AD9="","",IF('Познавательное развитие'!AD9&gt;1.5,"сформирован",IF('Познавательное развитие'!AD9&lt;0.5,"не сформирован", "в стадии формирования")))</f>
        <v/>
      </c>
      <c r="CP8" s="96" t="str">
        <f>IF('Познавательное развитие'!AI9="","",IF('Познавательное развитие'!AI9&gt;1.5,"сформирован",IF('Познавательное развитие'!AI9&lt;0.5,"не сформирован", "в стадии формирования")))</f>
        <v/>
      </c>
      <c r="CQ8" s="96" t="str">
        <f>IF('Познавательное развитие'!AK9="","",IF('Познавательное развитие'!AK9&gt;1.5,"сформирован",IF('Познавательное развитие'!AK9&lt;0.5,"не сформирован", "в стадии формирования")))</f>
        <v/>
      </c>
      <c r="CR8" s="96" t="str">
        <f>IF('Познавательное развитие'!AL9="","",IF('Познавательное развитие'!AL9&gt;1.5,"сформирован",IF('Познавательное развитие'!AL9&lt;0.5,"не сформирован", "в стадии формирования")))</f>
        <v/>
      </c>
      <c r="CS8" s="96" t="str">
        <f>IF('Речевое развитие'!S8="","",IF('Речевое развитие'!S8&gt;1.5,"сформирован",IF('Речевое развитие'!S8&lt;0.5,"не сформирован", "в стадии формирования")))</f>
        <v/>
      </c>
      <c r="CT8" s="96" t="str">
        <f>IF('Речевое развитие'!T8="","",IF('Речевое развитие'!T8&gt;1.5,"сформирован",IF('Речевое развитие'!T8&lt;0.5,"не сформирован", "в стадии формирования")))</f>
        <v/>
      </c>
      <c r="CU8" s="96" t="str">
        <f>IF('Речевое развитие'!U8="","",IF('Речевое развитие'!U8&gt;1.5,"сформирован",IF('Речевое развитие'!U8&lt;0.5,"не сформирован", "в стадии формирования")))</f>
        <v/>
      </c>
      <c r="CV8" s="96" t="str">
        <f>IF('Речевое развитие'!V8="","",IF('Речевое развитие'!V8&gt;1.5,"сформирован",IF('Речевое развитие'!V8&lt;0.5,"не сформирован", "в стадии формирования")))</f>
        <v/>
      </c>
      <c r="CW8" s="96"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96"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96"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96"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96"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183"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96" t="str">
        <f t="shared" si="6"/>
        <v/>
      </c>
    </row>
    <row r="9" spans="1:121" s="96" customFormat="1">
      <c r="A9" s="155">
        <f>список!A7</f>
        <v>6</v>
      </c>
      <c r="B9" s="153" t="str">
        <f>IF(список!B7="","",список!B7)</f>
        <v/>
      </c>
      <c r="C9" s="149">
        <f>IF(список!C7="","",список!C7)</f>
        <v>0</v>
      </c>
      <c r="D9" s="96"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96"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96"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96"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163" t="str">
        <f>IF('Речевое развитие'!X9="","",IF('Речевое развитие'!X9&gt;1.5,"сформирован",IF('Речевое развитие'!X9&lt;0.5,"не сформирован", "в стадии формирования")))</f>
        <v/>
      </c>
      <c r="J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149" t="str">
        <f>IF('Физическое развитие'!M9="","",IF('Физическое развитие'!M9&gt;1.5,"сформирован",IF('Физическое развитие'!M9&lt;0.5,"не сформирован", "в стадии формирования")))</f>
        <v/>
      </c>
      <c r="L9" s="183"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96" t="str">
        <f t="shared" si="0"/>
        <v/>
      </c>
      <c r="N9" s="165"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165"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165"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165"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165"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165"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165"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165"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16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183"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96" t="str">
        <f t="shared" si="1"/>
        <v/>
      </c>
      <c r="Y9" s="163"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96" t="str">
        <f>IF('Познавательное развитие'!U10="","",IF('Познавательное развитие'!U10&gt;1.5,"сформирован",IF('Познавательное развитие'!U10&lt;0.5,"не сформирован", "в стадии формирования")))</f>
        <v/>
      </c>
      <c r="AA9" s="96" t="str">
        <f>IF('Речевое развитие'!P9="","",IF('Речевое развитие'!P9&gt;1.5,"сформирован",IF('Речевое развитие'!P9&lt;0.5,"не сформирован", "в стадии формирования")))</f>
        <v/>
      </c>
      <c r="AB9" s="96" t="str">
        <f>IF('Речевое развитие'!Q9="","",IF('Речевое развитие'!Q9&gt;1.5,"сформирован",IF('Речевое развитие'!Q9&lt;0.5,"не сформирован", "в стадии формирования")))</f>
        <v/>
      </c>
      <c r="AC9" s="167"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
      </c>
      <c r="AD9" s="167"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
      </c>
      <c r="AE9" s="167"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
      </c>
      <c r="AF9" s="149" t="str">
        <f>IF('Физическое развитие'!T9="","",IF('Физическое развитие'!T9&gt;1.5,"сформирован",IF('Физическое развитие'!T9&lt;0.5,"не сформирован", "в стадии формирования")))</f>
        <v/>
      </c>
      <c r="AG9" s="183"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96" t="str">
        <f t="shared" si="2"/>
        <v/>
      </c>
      <c r="AI9" s="163" t="str">
        <f>IF('Речевое развитие'!D9="","",IF('Речевое развитие'!D9&gt;1.5,"сформирован",IF('Речевое развитие'!D9&lt;0.5,"не сформирован", "в стадии формирования")))</f>
        <v/>
      </c>
      <c r="AJ9" s="163" t="str">
        <f>IF('Речевое развитие'!E9="","",IF('Речевое развитие'!E9&gt;1.5,"сформирован",IF('Речевое развитие'!E9&lt;0.5,"не сформирован", "в стадии формирования")))</f>
        <v/>
      </c>
      <c r="AK9" s="163" t="str">
        <f>IF('Речевое развитие'!F9="","",IF('Речевое развитие'!F9&gt;1.5,"сформирован",IF('Речевое развитие'!F9&lt;0.5,"не сформирован", "в стадии формирования")))</f>
        <v/>
      </c>
      <c r="AL9" s="163" t="str">
        <f>IF('Речевое развитие'!G9="","",IF('Речевое развитие'!G9&gt;1.5,"сформирован",IF('Речевое развитие'!G9&lt;0.5,"не сформирован", "в стадии формирования")))</f>
        <v/>
      </c>
      <c r="AM9" s="163" t="str">
        <f>IF('Речевое развитие'!H9="","",IF('Речевое развитие'!H9&gt;1.5,"сформирован",IF('Речевое развитие'!H9&lt;0.5,"не сформирован", "в стадии формирования")))</f>
        <v/>
      </c>
      <c r="AN9" s="163" t="str">
        <f>IF('Речевое развитие'!I9="","",IF('Речевое развитие'!I9&gt;1.5,"сформирован",IF('Речевое развитие'!I9&lt;0.5,"не сформирован", "в стадии формирования")))</f>
        <v/>
      </c>
      <c r="AO9" s="163" t="str">
        <f>IF('Речевое развитие'!J9="","",IF('Речевое развитие'!J9&gt;1.5,"сформирован",IF('Речевое развитие'!J9&lt;0.5,"не сформирован", "в стадии формирования")))</f>
        <v/>
      </c>
      <c r="AP9" s="163" t="str">
        <f>IF('Речевое развитие'!K9="","",IF('Речевое развитие'!K9&gt;1.5,"сформирован",IF('Речевое развитие'!K9&lt;0.5,"не сформирован", "в стадии формирования")))</f>
        <v/>
      </c>
      <c r="AQ9" s="183"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96" t="str">
        <f t="shared" si="3"/>
        <v/>
      </c>
      <c r="AS9" s="163"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в стадии формирования</v>
      </c>
      <c r="AT9" s="163" t="str">
        <f>IF('Физическое развитие'!D9="","",IF('Физическое развитие'!D9&gt;1.5,"сформирован",IF('Физическое развитие'!D9&lt;0.5,"не сформирован", "в стадии формирования")))</f>
        <v/>
      </c>
      <c r="AU9" s="163" t="str">
        <f>IF('Физическое развитие'!E9="","",IF('Физическое развитие'!E9&gt;1.5,"сформирован",IF('Физическое развитие'!E9&lt;0.5,"не сформирован", "в стадии формирования")))</f>
        <v/>
      </c>
      <c r="AV9" s="163" t="str">
        <f>IF('Физическое развитие'!F9="","",IF('Физическое развитие'!F9&gt;1.5,"сформирован",IF('Физическое развитие'!F9&lt;0.5,"не сформирован", "в стадии формирования")))</f>
        <v/>
      </c>
      <c r="AW9" s="163" t="str">
        <f>IF('Физическое развитие'!G9="","",IF('Физическое развитие'!G9&gt;1.5,"сформирован",IF('Физическое развитие'!G9&lt;0.5,"не сформирован", "в стадии формирования")))</f>
        <v/>
      </c>
      <c r="AX9" s="163" t="str">
        <f>IF('Физическое развитие'!H9="","",IF('Физическое развитие'!H9&gt;1.5,"сформирован",IF('Физическое развитие'!H9&lt;0.5,"не сформирован", "в стадии формирования")))</f>
        <v/>
      </c>
      <c r="AY9" s="163" t="str">
        <f>IF('Физическое развитие'!I9="","",IF('Физическое развитие'!I9&gt;1.5,"сформирован",IF('Физическое развитие'!I9&lt;0.5,"не сформирован", "в стадии формирования")))</f>
        <v/>
      </c>
      <c r="AZ9" s="163" t="str">
        <f>IF('Физическое развитие'!J9="","",IF('Физическое развитие'!J9&gt;1.5,"сформирован",IF('Физическое развитие'!J9&lt;0.5,"не сформирован", "в стадии формирования")))</f>
        <v/>
      </c>
      <c r="BA9" s="163" t="str">
        <f>IF('Физическое развитие'!K9="","",IF('Физическое развитие'!K9&gt;1.5,"сформирован",IF('Физическое развитие'!K9&lt;0.5,"не сформирован", "в стадии формирования")))</f>
        <v/>
      </c>
      <c r="BB9" s="163" t="str">
        <f>IF('Физическое развитие'!L9="","",IF('Физическое развитие'!L9&gt;1.5,"сформирован",IF('Физическое развитие'!L9&lt;0.5,"не сформирован", "в стадии формирования")))</f>
        <v/>
      </c>
      <c r="BC9" s="163" t="str">
        <f>IF('Физическое развитие'!M9="","",IF('Физическое развитие'!M9&gt;1.5,"сформирован",IF('Физическое развитие'!M9&lt;0.5,"не сформирован", "в стадии формирования")))</f>
        <v/>
      </c>
      <c r="BD9" s="163" t="str">
        <f>IF('Физическое развитие'!N9="","",IF('Физическое развитие'!N9&gt;1.5,"сформирован",IF('Физическое развитие'!N9&lt;0.5,"не сформирован", "в стадии формирования")))</f>
        <v/>
      </c>
      <c r="BE9" s="163" t="str">
        <f>IF('Физическое развитие'!O9="","",IF('Физическое развитие'!O9&gt;1.5,"сформирован",IF('Физическое развитие'!O9&lt;0.5,"не сформирован", "в стадии формирования")))</f>
        <v/>
      </c>
      <c r="BF9" s="183"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96" t="str">
        <f t="shared" si="4"/>
        <v/>
      </c>
      <c r="BH9" s="96"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96"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96"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96"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96"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96"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96"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96"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96"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96"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96"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96" t="str">
        <f>IF('Физическое развитие'!Q9="","",IF('Физическое развитие'!Q9&gt;1.5,"сформирован",IF('Физическое развитие'!Q9&lt;0.5,"не сформирован", "в стадии формирования")))</f>
        <v/>
      </c>
      <c r="BT9" s="96" t="str">
        <f>IF('Физическое развитие'!R9="","",IF('Физическое развитие'!R9&gt;1.5,"сформирован",IF('Физическое развитие'!R9&lt;0.5,"не сформирован", "в стадии формирования")))</f>
        <v/>
      </c>
      <c r="BU9" s="96" t="str">
        <f>IF('Физическое развитие'!S9="","",IF('Физическое развитие'!S9&gt;1.5,"сформирован",IF('Физическое развитие'!S9&lt;0.5,"не сформирован", "в стадии формирования")))</f>
        <v/>
      </c>
      <c r="BV9" s="96" t="str">
        <f>IF('Физическое развитие'!T9="","",IF('Физическое развитие'!T9&gt;1.5,"сформирован",IF('Физическое развитие'!T9&lt;0.5,"не сформирован", "в стадии формирования")))</f>
        <v/>
      </c>
      <c r="BW9" s="96" t="str">
        <f>IF('Физическое развитие'!U9="","",IF('Физическое развитие'!U9&gt;1.5,"сформирован",IF('Физическое развитие'!U9&lt;0.5,"не сформирован", "в стадии формирования")))</f>
        <v/>
      </c>
      <c r="BX9" s="183"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96" t="str">
        <f t="shared" si="5"/>
        <v/>
      </c>
      <c r="BZ9" s="96"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96"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96"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96" t="str">
        <f>IF('Познавательное развитие'!D10="","",IF('Познавательное развитие'!D10&gt;1.5,"сформирован",IF('Познавательное развитие'!D10&lt;0.5,"не сформирован", "в стадии формирования")))</f>
        <v/>
      </c>
      <c r="CD9" s="96" t="str">
        <f>IF('Познавательное развитие'!E10="","",IF('Познавательное развитие'!E10&gt;1.5,"сформирован",IF('Познавательное развитие'!E10&lt;0.5,"не сформирован", "в стадии формирования")))</f>
        <v/>
      </c>
      <c r="CE9" s="96" t="str">
        <f>IF('Познавательное развитие'!F10="","",IF('Познавательное развитие'!F10&gt;1.5,"сформирован",IF('Познавательное развитие'!F10&lt;0.5,"не сформирован", "в стадии формирования")))</f>
        <v/>
      </c>
      <c r="CF9" s="96" t="str">
        <f>IF('Познавательное развитие'!I10="","",IF('Познавательное развитие'!I10&gt;1.5,"сформирован",IF('Познавательное развитие'!I10&lt;0.5,"не сформирован", "в стадии формирования")))</f>
        <v/>
      </c>
      <c r="CG9" s="96" t="str">
        <f>IF('Познавательное развитие'!J10="","",IF('Познавательное развитие'!J10&gt;1.5,"сформирован",IF('Познавательное развитие'!J10&lt;0.5,"не сформирован", "в стадии формирования")))</f>
        <v/>
      </c>
      <c r="CH9" s="96" t="str">
        <f>IF('Познавательное развитие'!K10="","",IF('Познавательное развитие'!K10&gt;1.5,"сформирован",IF('Познавательное развитие'!K10&lt;0.5,"не сформирован", "в стадии формирования")))</f>
        <v/>
      </c>
      <c r="CI9" s="96" t="str">
        <f>IF('Познавательное развитие'!L10="","",IF('Познавательное развитие'!L10&gt;1.5,"сформирован",IF('Познавательное развитие'!L10&lt;0.5,"не сформирован", "в стадии формирования")))</f>
        <v/>
      </c>
      <c r="CJ9" s="96" t="str">
        <f>IF('Познавательное развитие'!M10="","",IF('Познавательное развитие'!M10&gt;1.5,"сформирован",IF('Познавательное развитие'!M10&lt;0.5,"не сформирован", "в стадии формирования")))</f>
        <v/>
      </c>
      <c r="CK9" s="96" t="str">
        <f>IF('Познавательное развитие'!S10="","",IF('Познавательное развитие'!S10&gt;1.5,"сформирован",IF('Познавательное развитие'!S10&lt;0.5,"не сформирован", "в стадии формирования")))</f>
        <v/>
      </c>
      <c r="CL9" s="96" t="str">
        <f>IF('Познавательное развитие'!T10="","",IF('Познавательное развитие'!T10&gt;1.5,"сформирован",IF('Познавательное развитие'!T10&lt;0.5,"не сформирован", "в стадии формирования")))</f>
        <v/>
      </c>
      <c r="CM9" s="96" t="str">
        <f>IF('Познавательное развитие'!V10="","",IF('Познавательное развитие'!V10&gt;1.5,"сформирован",IF('Познавательное развитие'!V10&lt;0.5,"не сформирован", "в стадии формирования")))</f>
        <v/>
      </c>
      <c r="CN9" s="96" t="str">
        <f>IF('Познавательное развитие'!W10="","",IF('Познавательное развитие'!W10&gt;1.5,"сформирован",IF('Познавательное развитие'!W10&lt;0.5,"не сформирован", "в стадии формирования")))</f>
        <v/>
      </c>
      <c r="CO9" s="96" t="str">
        <f>IF('Познавательное развитие'!AD10="","",IF('Познавательное развитие'!AD10&gt;1.5,"сформирован",IF('Познавательное развитие'!AD10&lt;0.5,"не сформирован", "в стадии формирования")))</f>
        <v/>
      </c>
      <c r="CP9" s="96" t="str">
        <f>IF('Познавательное развитие'!AI10="","",IF('Познавательное развитие'!AI10&gt;1.5,"сформирован",IF('Познавательное развитие'!AI10&lt;0.5,"не сформирован", "в стадии формирования")))</f>
        <v/>
      </c>
      <c r="CQ9" s="96" t="str">
        <f>IF('Познавательное развитие'!AK10="","",IF('Познавательное развитие'!AK10&gt;1.5,"сформирован",IF('Познавательное развитие'!AK10&lt;0.5,"не сформирован", "в стадии формирования")))</f>
        <v/>
      </c>
      <c r="CR9" s="96" t="str">
        <f>IF('Познавательное развитие'!AL10="","",IF('Познавательное развитие'!AL10&gt;1.5,"сформирован",IF('Познавательное развитие'!AL10&lt;0.5,"не сформирован", "в стадии формирования")))</f>
        <v/>
      </c>
      <c r="CS9" s="96" t="str">
        <f>IF('Речевое развитие'!S9="","",IF('Речевое развитие'!S9&gt;1.5,"сформирован",IF('Речевое развитие'!S9&lt;0.5,"не сформирован", "в стадии формирования")))</f>
        <v/>
      </c>
      <c r="CT9" s="96" t="str">
        <f>IF('Речевое развитие'!T9="","",IF('Речевое развитие'!T9&gt;1.5,"сформирован",IF('Речевое развитие'!T9&lt;0.5,"не сформирован", "в стадии формирования")))</f>
        <v/>
      </c>
      <c r="CU9" s="96" t="str">
        <f>IF('Речевое развитие'!U9="","",IF('Речевое развитие'!U9&gt;1.5,"сформирован",IF('Речевое развитие'!U9&lt;0.5,"не сформирован", "в стадии формирования")))</f>
        <v/>
      </c>
      <c r="CV9" s="96" t="str">
        <f>IF('Речевое развитие'!V9="","",IF('Речевое развитие'!V9&gt;1.5,"сформирован",IF('Речевое развитие'!V9&lt;0.5,"не сформирован", "в стадии формирования")))</f>
        <v/>
      </c>
      <c r="CW9" s="96"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96"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96"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96"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96"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183"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96" t="str">
        <f t="shared" si="6"/>
        <v/>
      </c>
    </row>
    <row r="10" spans="1:121" s="96" customFormat="1">
      <c r="A10" s="155">
        <f>список!A8</f>
        <v>7</v>
      </c>
      <c r="B10" s="153" t="str">
        <f>IF(список!B8="","",список!B8)</f>
        <v/>
      </c>
      <c r="C10" s="149">
        <f>IF(список!C8="","",список!C8)</f>
        <v>0</v>
      </c>
      <c r="D10" s="96"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96"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96"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96"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163" t="str">
        <f>IF('Речевое развитие'!X10="","",IF('Речевое развитие'!X10&gt;1.5,"сформирован",IF('Речевое развитие'!X10&lt;0.5,"не сформирован", "в стадии формирования")))</f>
        <v/>
      </c>
      <c r="J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149" t="str">
        <f>IF('Физическое развитие'!M10="","",IF('Физическое развитие'!M10&gt;1.5,"сформирован",IF('Физическое развитие'!M10&lt;0.5,"не сформирован", "в стадии формирования")))</f>
        <v/>
      </c>
      <c r="L10" s="183"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96" t="str">
        <f t="shared" si="0"/>
        <v/>
      </c>
      <c r="N10" s="165"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165"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165"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165"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165"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165"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165"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165"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16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183"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96" t="str">
        <f t="shared" si="1"/>
        <v/>
      </c>
      <c r="Y10" s="163"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96" t="str">
        <f>IF('Познавательное развитие'!U11="","",IF('Познавательное развитие'!U11&gt;1.5,"сформирован",IF('Познавательное развитие'!U11&lt;0.5,"не сформирован", "в стадии формирования")))</f>
        <v/>
      </c>
      <c r="AA10" s="96" t="str">
        <f>IF('Речевое развитие'!P10="","",IF('Речевое развитие'!P10&gt;1.5,"сформирован",IF('Речевое развитие'!P10&lt;0.5,"не сформирован", "в стадии формирования")))</f>
        <v/>
      </c>
      <c r="AB10" s="96" t="str">
        <f>IF('Речевое развитие'!Q10="","",IF('Речевое развитие'!Q10&gt;1.5,"сформирован",IF('Речевое развитие'!Q10&lt;0.5,"не сформирован", "в стадии формирования")))</f>
        <v/>
      </c>
      <c r="AC10" s="167"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
      </c>
      <c r="AD10" s="167"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
      </c>
      <c r="AE10" s="167"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
      </c>
      <c r="AF10" s="149" t="str">
        <f>IF('Физическое развитие'!T10="","",IF('Физическое развитие'!T10&gt;1.5,"сформирован",IF('Физическое развитие'!T10&lt;0.5,"не сформирован", "в стадии формирования")))</f>
        <v/>
      </c>
      <c r="AG10" s="183"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96" t="str">
        <f t="shared" si="2"/>
        <v/>
      </c>
      <c r="AI10" s="163" t="str">
        <f>IF('Речевое развитие'!D10="","",IF('Речевое развитие'!D10&gt;1.5,"сформирован",IF('Речевое развитие'!D10&lt;0.5,"не сформирован", "в стадии формирования")))</f>
        <v/>
      </c>
      <c r="AJ10" s="163" t="str">
        <f>IF('Речевое развитие'!E10="","",IF('Речевое развитие'!E10&gt;1.5,"сформирован",IF('Речевое развитие'!E10&lt;0.5,"не сформирован", "в стадии формирования")))</f>
        <v/>
      </c>
      <c r="AK10" s="163" t="str">
        <f>IF('Речевое развитие'!F10="","",IF('Речевое развитие'!F10&gt;1.5,"сформирован",IF('Речевое развитие'!F10&lt;0.5,"не сформирован", "в стадии формирования")))</f>
        <v/>
      </c>
      <c r="AL10" s="163" t="str">
        <f>IF('Речевое развитие'!G10="","",IF('Речевое развитие'!G10&gt;1.5,"сформирован",IF('Речевое развитие'!G10&lt;0.5,"не сформирован", "в стадии формирования")))</f>
        <v/>
      </c>
      <c r="AM10" s="163" t="str">
        <f>IF('Речевое развитие'!H10="","",IF('Речевое развитие'!H10&gt;1.5,"сформирован",IF('Речевое развитие'!H10&lt;0.5,"не сформирован", "в стадии формирования")))</f>
        <v/>
      </c>
      <c r="AN10" s="163" t="str">
        <f>IF('Речевое развитие'!I10="","",IF('Речевое развитие'!I10&gt;1.5,"сформирован",IF('Речевое развитие'!I10&lt;0.5,"не сформирован", "в стадии формирования")))</f>
        <v/>
      </c>
      <c r="AO10" s="163" t="str">
        <f>IF('Речевое развитие'!J10="","",IF('Речевое развитие'!J10&gt;1.5,"сформирован",IF('Речевое развитие'!J10&lt;0.5,"не сформирован", "в стадии формирования")))</f>
        <v/>
      </c>
      <c r="AP10" s="163" t="str">
        <f>IF('Речевое развитие'!K10="","",IF('Речевое развитие'!K10&gt;1.5,"сформирован",IF('Речевое развитие'!K10&lt;0.5,"не сформирован", "в стадии формирования")))</f>
        <v/>
      </c>
      <c r="AQ10" s="183"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96" t="str">
        <f t="shared" si="3"/>
        <v/>
      </c>
      <c r="AS10" s="163"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в стадии формирования</v>
      </c>
      <c r="AT10" s="163" t="str">
        <f>IF('Физическое развитие'!D10="","",IF('Физическое развитие'!D10&gt;1.5,"сформирован",IF('Физическое развитие'!D10&lt;0.5,"не сформирован", "в стадии формирования")))</f>
        <v/>
      </c>
      <c r="AU10" s="163" t="str">
        <f>IF('Физическое развитие'!E10="","",IF('Физическое развитие'!E10&gt;1.5,"сформирован",IF('Физическое развитие'!E10&lt;0.5,"не сформирован", "в стадии формирования")))</f>
        <v/>
      </c>
      <c r="AV10" s="163" t="str">
        <f>IF('Физическое развитие'!F10="","",IF('Физическое развитие'!F10&gt;1.5,"сформирован",IF('Физическое развитие'!F10&lt;0.5,"не сформирован", "в стадии формирования")))</f>
        <v/>
      </c>
      <c r="AW10" s="163" t="str">
        <f>IF('Физическое развитие'!G10="","",IF('Физическое развитие'!G10&gt;1.5,"сформирован",IF('Физическое развитие'!G10&lt;0.5,"не сформирован", "в стадии формирования")))</f>
        <v/>
      </c>
      <c r="AX10" s="163" t="str">
        <f>IF('Физическое развитие'!H10="","",IF('Физическое развитие'!H10&gt;1.5,"сформирован",IF('Физическое развитие'!H10&lt;0.5,"не сформирован", "в стадии формирования")))</f>
        <v/>
      </c>
      <c r="AY10" s="163" t="str">
        <f>IF('Физическое развитие'!I10="","",IF('Физическое развитие'!I10&gt;1.5,"сформирован",IF('Физическое развитие'!I10&lt;0.5,"не сформирован", "в стадии формирования")))</f>
        <v/>
      </c>
      <c r="AZ10" s="163" t="str">
        <f>IF('Физическое развитие'!J10="","",IF('Физическое развитие'!J10&gt;1.5,"сформирован",IF('Физическое развитие'!J10&lt;0.5,"не сформирован", "в стадии формирования")))</f>
        <v/>
      </c>
      <c r="BA10" s="163" t="str">
        <f>IF('Физическое развитие'!K10="","",IF('Физическое развитие'!K10&gt;1.5,"сформирован",IF('Физическое развитие'!K10&lt;0.5,"не сформирован", "в стадии формирования")))</f>
        <v/>
      </c>
      <c r="BB10" s="163" t="str">
        <f>IF('Физическое развитие'!L10="","",IF('Физическое развитие'!L10&gt;1.5,"сформирован",IF('Физическое развитие'!L10&lt;0.5,"не сформирован", "в стадии формирования")))</f>
        <v/>
      </c>
      <c r="BC10" s="163" t="str">
        <f>IF('Физическое развитие'!M10="","",IF('Физическое развитие'!M10&gt;1.5,"сформирован",IF('Физическое развитие'!M10&lt;0.5,"не сформирован", "в стадии формирования")))</f>
        <v/>
      </c>
      <c r="BD10" s="163" t="str">
        <f>IF('Физическое развитие'!N10="","",IF('Физическое развитие'!N10&gt;1.5,"сформирован",IF('Физическое развитие'!N10&lt;0.5,"не сформирован", "в стадии формирования")))</f>
        <v/>
      </c>
      <c r="BE10" s="163" t="str">
        <f>IF('Физическое развитие'!O10="","",IF('Физическое развитие'!O10&gt;1.5,"сформирован",IF('Физическое развитие'!O10&lt;0.5,"не сформирован", "в стадии формирования")))</f>
        <v/>
      </c>
      <c r="BF10" s="183"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96" t="str">
        <f t="shared" si="4"/>
        <v/>
      </c>
      <c r="BH10" s="96"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96"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96"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96"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96"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96"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96"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96"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96"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96"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96"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96" t="str">
        <f>IF('Физическое развитие'!Q10="","",IF('Физическое развитие'!Q10&gt;1.5,"сформирован",IF('Физическое развитие'!Q10&lt;0.5,"не сформирован", "в стадии формирования")))</f>
        <v/>
      </c>
      <c r="BT10" s="96" t="str">
        <f>IF('Физическое развитие'!R10="","",IF('Физическое развитие'!R10&gt;1.5,"сформирован",IF('Физическое развитие'!R10&lt;0.5,"не сформирован", "в стадии формирования")))</f>
        <v/>
      </c>
      <c r="BU10" s="96" t="str">
        <f>IF('Физическое развитие'!S10="","",IF('Физическое развитие'!S10&gt;1.5,"сформирован",IF('Физическое развитие'!S10&lt;0.5,"не сформирован", "в стадии формирования")))</f>
        <v/>
      </c>
      <c r="BV10" s="96" t="str">
        <f>IF('Физическое развитие'!T10="","",IF('Физическое развитие'!T10&gt;1.5,"сформирован",IF('Физическое развитие'!T10&lt;0.5,"не сформирован", "в стадии формирования")))</f>
        <v/>
      </c>
      <c r="BW10" s="96" t="str">
        <f>IF('Физическое развитие'!U10="","",IF('Физическое развитие'!U10&gt;1.5,"сформирован",IF('Физическое развитие'!U10&lt;0.5,"не сформирован", "в стадии формирования")))</f>
        <v/>
      </c>
      <c r="BX10" s="183"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96" t="str">
        <f t="shared" si="5"/>
        <v/>
      </c>
      <c r="BZ10" s="96"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96"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96"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96" t="str">
        <f>IF('Познавательное развитие'!D11="","",IF('Познавательное развитие'!D11&gt;1.5,"сформирован",IF('Познавательное развитие'!D11&lt;0.5,"не сформирован", "в стадии формирования")))</f>
        <v/>
      </c>
      <c r="CD10" s="96" t="str">
        <f>IF('Познавательное развитие'!E11="","",IF('Познавательное развитие'!E11&gt;1.5,"сформирован",IF('Познавательное развитие'!E11&lt;0.5,"не сформирован", "в стадии формирования")))</f>
        <v/>
      </c>
      <c r="CE10" s="96" t="str">
        <f>IF('Познавательное развитие'!F11="","",IF('Познавательное развитие'!F11&gt;1.5,"сформирован",IF('Познавательное развитие'!F11&lt;0.5,"не сформирован", "в стадии формирования")))</f>
        <v/>
      </c>
      <c r="CF10" s="96" t="str">
        <f>IF('Познавательное развитие'!I11="","",IF('Познавательное развитие'!I11&gt;1.5,"сформирован",IF('Познавательное развитие'!I11&lt;0.5,"не сформирован", "в стадии формирования")))</f>
        <v/>
      </c>
      <c r="CG10" s="96" t="str">
        <f>IF('Познавательное развитие'!J11="","",IF('Познавательное развитие'!J11&gt;1.5,"сформирован",IF('Познавательное развитие'!J11&lt;0.5,"не сформирован", "в стадии формирования")))</f>
        <v/>
      </c>
      <c r="CH10" s="96" t="str">
        <f>IF('Познавательное развитие'!K11="","",IF('Познавательное развитие'!K11&gt;1.5,"сформирован",IF('Познавательное развитие'!K11&lt;0.5,"не сформирован", "в стадии формирования")))</f>
        <v/>
      </c>
      <c r="CI10" s="96" t="str">
        <f>IF('Познавательное развитие'!L11="","",IF('Познавательное развитие'!L11&gt;1.5,"сформирован",IF('Познавательное развитие'!L11&lt;0.5,"не сформирован", "в стадии формирования")))</f>
        <v/>
      </c>
      <c r="CJ10" s="96" t="str">
        <f>IF('Познавательное развитие'!M11="","",IF('Познавательное развитие'!M11&gt;1.5,"сформирован",IF('Познавательное развитие'!M11&lt;0.5,"не сформирован", "в стадии формирования")))</f>
        <v/>
      </c>
      <c r="CK10" s="96" t="str">
        <f>IF('Познавательное развитие'!S11="","",IF('Познавательное развитие'!S11&gt;1.5,"сформирован",IF('Познавательное развитие'!S11&lt;0.5,"не сформирован", "в стадии формирования")))</f>
        <v/>
      </c>
      <c r="CL10" s="96" t="str">
        <f>IF('Познавательное развитие'!T11="","",IF('Познавательное развитие'!T11&gt;1.5,"сформирован",IF('Познавательное развитие'!T11&lt;0.5,"не сформирован", "в стадии формирования")))</f>
        <v/>
      </c>
      <c r="CM10" s="96" t="str">
        <f>IF('Познавательное развитие'!V11="","",IF('Познавательное развитие'!V11&gt;1.5,"сформирован",IF('Познавательное развитие'!V11&lt;0.5,"не сформирован", "в стадии формирования")))</f>
        <v/>
      </c>
      <c r="CN10" s="96" t="str">
        <f>IF('Познавательное развитие'!W11="","",IF('Познавательное развитие'!W11&gt;1.5,"сформирован",IF('Познавательное развитие'!W11&lt;0.5,"не сформирован", "в стадии формирования")))</f>
        <v/>
      </c>
      <c r="CO10" s="96" t="str">
        <f>IF('Познавательное развитие'!AD11="","",IF('Познавательное развитие'!AD11&gt;1.5,"сформирован",IF('Познавательное развитие'!AD11&lt;0.5,"не сформирован", "в стадии формирования")))</f>
        <v/>
      </c>
      <c r="CP10" s="96" t="str">
        <f>IF('Познавательное развитие'!AI11="","",IF('Познавательное развитие'!AI11&gt;1.5,"сформирован",IF('Познавательное развитие'!AI11&lt;0.5,"не сформирован", "в стадии формирования")))</f>
        <v/>
      </c>
      <c r="CQ10" s="96" t="str">
        <f>IF('Познавательное развитие'!AK11="","",IF('Познавательное развитие'!AK11&gt;1.5,"сформирован",IF('Познавательное развитие'!AK11&lt;0.5,"не сформирован", "в стадии формирования")))</f>
        <v/>
      </c>
      <c r="CR10" s="96" t="str">
        <f>IF('Познавательное развитие'!AL11="","",IF('Познавательное развитие'!AL11&gt;1.5,"сформирован",IF('Познавательное развитие'!AL11&lt;0.5,"не сформирован", "в стадии формирования")))</f>
        <v/>
      </c>
      <c r="CS10" s="96" t="str">
        <f>IF('Речевое развитие'!S10="","",IF('Речевое развитие'!S10&gt;1.5,"сформирован",IF('Речевое развитие'!S10&lt;0.5,"не сформирован", "в стадии формирования")))</f>
        <v/>
      </c>
      <c r="CT10" s="96" t="str">
        <f>IF('Речевое развитие'!T10="","",IF('Речевое развитие'!T10&gt;1.5,"сформирован",IF('Речевое развитие'!T10&lt;0.5,"не сформирован", "в стадии формирования")))</f>
        <v/>
      </c>
      <c r="CU10" s="96" t="str">
        <f>IF('Речевое развитие'!U10="","",IF('Речевое развитие'!U10&gt;1.5,"сформирован",IF('Речевое развитие'!U10&lt;0.5,"не сформирован", "в стадии формирования")))</f>
        <v/>
      </c>
      <c r="CV10" s="96" t="str">
        <f>IF('Речевое развитие'!V10="","",IF('Речевое развитие'!V10&gt;1.5,"сформирован",IF('Речевое развитие'!V10&lt;0.5,"не сформирован", "в стадии формирования")))</f>
        <v/>
      </c>
      <c r="CW10" s="96"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96"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96"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96"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96"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183"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96" t="str">
        <f t="shared" si="6"/>
        <v/>
      </c>
    </row>
    <row r="11" spans="1:121" s="96" customFormat="1">
      <c r="A11" s="155">
        <f>список!A9</f>
        <v>8</v>
      </c>
      <c r="B11" s="153" t="str">
        <f>IF(список!B9="","",список!B9)</f>
        <v/>
      </c>
      <c r="C11" s="149">
        <f>IF(список!C9="","",список!C9)</f>
        <v>0</v>
      </c>
      <c r="D11" s="96"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96"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96"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96"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163" t="str">
        <f>IF('Речевое развитие'!X11="","",IF('Речевое развитие'!X11&gt;1.5,"сформирован",IF('Речевое развитие'!X11&lt;0.5,"не сформирован", "в стадии формирования")))</f>
        <v/>
      </c>
      <c r="J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149" t="str">
        <f>IF('Физическое развитие'!M11="","",IF('Физическое развитие'!M11&gt;1.5,"сформирован",IF('Физическое развитие'!M11&lt;0.5,"не сформирован", "в стадии формирования")))</f>
        <v/>
      </c>
      <c r="L11" s="183"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96" t="str">
        <f t="shared" si="0"/>
        <v/>
      </c>
      <c r="N11" s="165"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165"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165"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165"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165"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165"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165"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165"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16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183"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96" t="str">
        <f t="shared" si="1"/>
        <v/>
      </c>
      <c r="Y11" s="163"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96" t="str">
        <f>IF('Познавательное развитие'!U12="","",IF('Познавательное развитие'!U12&gt;1.5,"сформирован",IF('Познавательное развитие'!U12&lt;0.5,"не сформирован", "в стадии формирования")))</f>
        <v/>
      </c>
      <c r="AA11" s="96" t="str">
        <f>IF('Речевое развитие'!P11="","",IF('Речевое развитие'!P11&gt;1.5,"сформирован",IF('Речевое развитие'!P11&lt;0.5,"не сформирован", "в стадии формирования")))</f>
        <v/>
      </c>
      <c r="AB11" s="96" t="str">
        <f>IF('Речевое развитие'!Q11="","",IF('Речевое развитие'!Q11&gt;1.5,"сформирован",IF('Речевое развитие'!Q11&lt;0.5,"не сформирован", "в стадии формирования")))</f>
        <v/>
      </c>
      <c r="AC11" s="167"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
      </c>
      <c r="AD11" s="167"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
      </c>
      <c r="AE11" s="167"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
      </c>
      <c r="AF11" s="149" t="str">
        <f>IF('Физическое развитие'!T11="","",IF('Физическое развитие'!T11&gt;1.5,"сформирован",IF('Физическое развитие'!T11&lt;0.5,"не сформирован", "в стадии формирования")))</f>
        <v/>
      </c>
      <c r="AG11" s="183"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96" t="str">
        <f t="shared" si="2"/>
        <v/>
      </c>
      <c r="AI11" s="163" t="str">
        <f>IF('Речевое развитие'!D11="","",IF('Речевое развитие'!D11&gt;1.5,"сформирован",IF('Речевое развитие'!D11&lt;0.5,"не сформирован", "в стадии формирования")))</f>
        <v/>
      </c>
      <c r="AJ11" s="163" t="str">
        <f>IF('Речевое развитие'!E11="","",IF('Речевое развитие'!E11&gt;1.5,"сформирован",IF('Речевое развитие'!E11&lt;0.5,"не сформирован", "в стадии формирования")))</f>
        <v/>
      </c>
      <c r="AK11" s="163" t="str">
        <f>IF('Речевое развитие'!F11="","",IF('Речевое развитие'!F11&gt;1.5,"сформирован",IF('Речевое развитие'!F11&lt;0.5,"не сформирован", "в стадии формирования")))</f>
        <v/>
      </c>
      <c r="AL11" s="163" t="str">
        <f>IF('Речевое развитие'!G11="","",IF('Речевое развитие'!G11&gt;1.5,"сформирован",IF('Речевое развитие'!G11&lt;0.5,"не сформирован", "в стадии формирования")))</f>
        <v/>
      </c>
      <c r="AM11" s="163" t="str">
        <f>IF('Речевое развитие'!H11="","",IF('Речевое развитие'!H11&gt;1.5,"сформирован",IF('Речевое развитие'!H11&lt;0.5,"не сформирован", "в стадии формирования")))</f>
        <v/>
      </c>
      <c r="AN11" s="163" t="str">
        <f>IF('Речевое развитие'!I11="","",IF('Речевое развитие'!I11&gt;1.5,"сформирован",IF('Речевое развитие'!I11&lt;0.5,"не сформирован", "в стадии формирования")))</f>
        <v/>
      </c>
      <c r="AO11" s="163" t="str">
        <f>IF('Речевое развитие'!J11="","",IF('Речевое развитие'!J11&gt;1.5,"сформирован",IF('Речевое развитие'!J11&lt;0.5,"не сформирован", "в стадии формирования")))</f>
        <v/>
      </c>
      <c r="AP11" s="163" t="str">
        <f>IF('Речевое развитие'!K11="","",IF('Речевое развитие'!K11&gt;1.5,"сформирован",IF('Речевое развитие'!K11&lt;0.5,"не сформирован", "в стадии формирования")))</f>
        <v/>
      </c>
      <c r="AQ11" s="183"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96" t="str">
        <f t="shared" si="3"/>
        <v/>
      </c>
      <c r="AS11" s="163"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в стадии формирования</v>
      </c>
      <c r="AT11" s="163" t="str">
        <f>IF('Физическое развитие'!D11="","",IF('Физическое развитие'!D11&gt;1.5,"сформирован",IF('Физическое развитие'!D11&lt;0.5,"не сформирован", "в стадии формирования")))</f>
        <v/>
      </c>
      <c r="AU11" s="163" t="str">
        <f>IF('Физическое развитие'!E11="","",IF('Физическое развитие'!E11&gt;1.5,"сформирован",IF('Физическое развитие'!E11&lt;0.5,"не сформирован", "в стадии формирования")))</f>
        <v/>
      </c>
      <c r="AV11" s="163" t="str">
        <f>IF('Физическое развитие'!F11="","",IF('Физическое развитие'!F11&gt;1.5,"сформирован",IF('Физическое развитие'!F11&lt;0.5,"не сформирован", "в стадии формирования")))</f>
        <v/>
      </c>
      <c r="AW11" s="163" t="str">
        <f>IF('Физическое развитие'!G11="","",IF('Физическое развитие'!G11&gt;1.5,"сформирован",IF('Физическое развитие'!G11&lt;0.5,"не сформирован", "в стадии формирования")))</f>
        <v/>
      </c>
      <c r="AX11" s="163" t="str">
        <f>IF('Физическое развитие'!H11="","",IF('Физическое развитие'!H11&gt;1.5,"сформирован",IF('Физическое развитие'!H11&lt;0.5,"не сформирован", "в стадии формирования")))</f>
        <v/>
      </c>
      <c r="AY11" s="163" t="str">
        <f>IF('Физическое развитие'!I11="","",IF('Физическое развитие'!I11&gt;1.5,"сформирован",IF('Физическое развитие'!I11&lt;0.5,"не сформирован", "в стадии формирования")))</f>
        <v/>
      </c>
      <c r="AZ11" s="163" t="str">
        <f>IF('Физическое развитие'!J11="","",IF('Физическое развитие'!J11&gt;1.5,"сформирован",IF('Физическое развитие'!J11&lt;0.5,"не сформирован", "в стадии формирования")))</f>
        <v/>
      </c>
      <c r="BA11" s="163" t="str">
        <f>IF('Физическое развитие'!K11="","",IF('Физическое развитие'!K11&gt;1.5,"сформирован",IF('Физическое развитие'!K11&lt;0.5,"не сформирован", "в стадии формирования")))</f>
        <v/>
      </c>
      <c r="BB11" s="163" t="str">
        <f>IF('Физическое развитие'!L11="","",IF('Физическое развитие'!L11&gt;1.5,"сформирован",IF('Физическое развитие'!L11&lt;0.5,"не сформирован", "в стадии формирования")))</f>
        <v/>
      </c>
      <c r="BC11" s="163" t="str">
        <f>IF('Физическое развитие'!M11="","",IF('Физическое развитие'!M11&gt;1.5,"сформирован",IF('Физическое развитие'!M11&lt;0.5,"не сформирован", "в стадии формирования")))</f>
        <v/>
      </c>
      <c r="BD11" s="163" t="str">
        <f>IF('Физическое развитие'!N11="","",IF('Физическое развитие'!N11&gt;1.5,"сформирован",IF('Физическое развитие'!N11&lt;0.5,"не сформирован", "в стадии формирования")))</f>
        <v/>
      </c>
      <c r="BE11" s="163" t="str">
        <f>IF('Физическое развитие'!O11="","",IF('Физическое развитие'!O11&gt;1.5,"сформирован",IF('Физическое развитие'!O11&lt;0.5,"не сформирован", "в стадии формирования")))</f>
        <v/>
      </c>
      <c r="BF11" s="183"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96" t="str">
        <f t="shared" si="4"/>
        <v/>
      </c>
      <c r="BH11" s="96"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96"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96"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96"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96"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96"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96"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96"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96"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96"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96"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96" t="str">
        <f>IF('Физическое развитие'!Q11="","",IF('Физическое развитие'!Q11&gt;1.5,"сформирован",IF('Физическое развитие'!Q11&lt;0.5,"не сформирован", "в стадии формирования")))</f>
        <v/>
      </c>
      <c r="BT11" s="96" t="str">
        <f>IF('Физическое развитие'!R11="","",IF('Физическое развитие'!R11&gt;1.5,"сформирован",IF('Физическое развитие'!R11&lt;0.5,"не сформирован", "в стадии формирования")))</f>
        <v/>
      </c>
      <c r="BU11" s="96" t="str">
        <f>IF('Физическое развитие'!S11="","",IF('Физическое развитие'!S11&gt;1.5,"сформирован",IF('Физическое развитие'!S11&lt;0.5,"не сформирован", "в стадии формирования")))</f>
        <v/>
      </c>
      <c r="BV11" s="96" t="str">
        <f>IF('Физическое развитие'!T11="","",IF('Физическое развитие'!T11&gt;1.5,"сформирован",IF('Физическое развитие'!T11&lt;0.5,"не сформирован", "в стадии формирования")))</f>
        <v/>
      </c>
      <c r="BW11" s="96" t="str">
        <f>IF('Физическое развитие'!U11="","",IF('Физическое развитие'!U11&gt;1.5,"сформирован",IF('Физическое развитие'!U11&lt;0.5,"не сформирован", "в стадии формирования")))</f>
        <v/>
      </c>
      <c r="BX11" s="183"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96" t="str">
        <f t="shared" si="5"/>
        <v/>
      </c>
      <c r="BZ11" s="96"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96"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96"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96" t="str">
        <f>IF('Познавательное развитие'!D12="","",IF('Познавательное развитие'!D12&gt;1.5,"сформирован",IF('Познавательное развитие'!D12&lt;0.5,"не сформирован", "в стадии формирования")))</f>
        <v/>
      </c>
      <c r="CD11" s="96" t="str">
        <f>IF('Познавательное развитие'!E12="","",IF('Познавательное развитие'!E12&gt;1.5,"сформирован",IF('Познавательное развитие'!E12&lt;0.5,"не сформирован", "в стадии формирования")))</f>
        <v/>
      </c>
      <c r="CE11" s="96" t="str">
        <f>IF('Познавательное развитие'!F12="","",IF('Познавательное развитие'!F12&gt;1.5,"сформирован",IF('Познавательное развитие'!F12&lt;0.5,"не сформирован", "в стадии формирования")))</f>
        <v/>
      </c>
      <c r="CF11" s="96" t="str">
        <f>IF('Познавательное развитие'!I12="","",IF('Познавательное развитие'!I12&gt;1.5,"сформирован",IF('Познавательное развитие'!I12&lt;0.5,"не сформирован", "в стадии формирования")))</f>
        <v/>
      </c>
      <c r="CG11" s="96" t="str">
        <f>IF('Познавательное развитие'!J12="","",IF('Познавательное развитие'!J12&gt;1.5,"сформирован",IF('Познавательное развитие'!J12&lt;0.5,"не сформирован", "в стадии формирования")))</f>
        <v/>
      </c>
      <c r="CH11" s="96" t="str">
        <f>IF('Познавательное развитие'!K12="","",IF('Познавательное развитие'!K12&gt;1.5,"сформирован",IF('Познавательное развитие'!K12&lt;0.5,"не сформирован", "в стадии формирования")))</f>
        <v/>
      </c>
      <c r="CI11" s="96" t="str">
        <f>IF('Познавательное развитие'!L12="","",IF('Познавательное развитие'!L12&gt;1.5,"сформирован",IF('Познавательное развитие'!L12&lt;0.5,"не сформирован", "в стадии формирования")))</f>
        <v/>
      </c>
      <c r="CJ11" s="96" t="str">
        <f>IF('Познавательное развитие'!M12="","",IF('Познавательное развитие'!M12&gt;1.5,"сформирован",IF('Познавательное развитие'!M12&lt;0.5,"не сформирован", "в стадии формирования")))</f>
        <v/>
      </c>
      <c r="CK11" s="96" t="str">
        <f>IF('Познавательное развитие'!S12="","",IF('Познавательное развитие'!S12&gt;1.5,"сформирован",IF('Познавательное развитие'!S12&lt;0.5,"не сформирован", "в стадии формирования")))</f>
        <v/>
      </c>
      <c r="CL11" s="96" t="str">
        <f>IF('Познавательное развитие'!T12="","",IF('Познавательное развитие'!T12&gt;1.5,"сформирован",IF('Познавательное развитие'!T12&lt;0.5,"не сформирован", "в стадии формирования")))</f>
        <v/>
      </c>
      <c r="CM11" s="96" t="str">
        <f>IF('Познавательное развитие'!V12="","",IF('Познавательное развитие'!V12&gt;1.5,"сформирован",IF('Познавательное развитие'!V12&lt;0.5,"не сформирован", "в стадии формирования")))</f>
        <v/>
      </c>
      <c r="CN11" s="96" t="str">
        <f>IF('Познавательное развитие'!W12="","",IF('Познавательное развитие'!W12&gt;1.5,"сформирован",IF('Познавательное развитие'!W12&lt;0.5,"не сформирован", "в стадии формирования")))</f>
        <v/>
      </c>
      <c r="CO11" s="96" t="str">
        <f>IF('Познавательное развитие'!AD12="","",IF('Познавательное развитие'!AD12&gt;1.5,"сформирован",IF('Познавательное развитие'!AD12&lt;0.5,"не сформирован", "в стадии формирования")))</f>
        <v/>
      </c>
      <c r="CP11" s="96" t="str">
        <f>IF('Познавательное развитие'!AI12="","",IF('Познавательное развитие'!AI12&gt;1.5,"сформирован",IF('Познавательное развитие'!AI12&lt;0.5,"не сформирован", "в стадии формирования")))</f>
        <v/>
      </c>
      <c r="CQ11" s="96" t="str">
        <f>IF('Познавательное развитие'!AK12="","",IF('Познавательное развитие'!AK12&gt;1.5,"сформирован",IF('Познавательное развитие'!AK12&lt;0.5,"не сформирован", "в стадии формирования")))</f>
        <v/>
      </c>
      <c r="CR11" s="96" t="str">
        <f>IF('Познавательное развитие'!AL12="","",IF('Познавательное развитие'!AL12&gt;1.5,"сформирован",IF('Познавательное развитие'!AL12&lt;0.5,"не сформирован", "в стадии формирования")))</f>
        <v/>
      </c>
      <c r="CS11" s="96" t="str">
        <f>IF('Речевое развитие'!S11="","",IF('Речевое развитие'!S11&gt;1.5,"сформирован",IF('Речевое развитие'!S11&lt;0.5,"не сформирован", "в стадии формирования")))</f>
        <v/>
      </c>
      <c r="CT11" s="96" t="str">
        <f>IF('Речевое развитие'!T11="","",IF('Речевое развитие'!T11&gt;1.5,"сформирован",IF('Речевое развитие'!T11&lt;0.5,"не сформирован", "в стадии формирования")))</f>
        <v/>
      </c>
      <c r="CU11" s="96" t="str">
        <f>IF('Речевое развитие'!U11="","",IF('Речевое развитие'!U11&gt;1.5,"сформирован",IF('Речевое развитие'!U11&lt;0.5,"не сформирован", "в стадии формирования")))</f>
        <v/>
      </c>
      <c r="CV11" s="96" t="str">
        <f>IF('Речевое развитие'!V11="","",IF('Речевое развитие'!V11&gt;1.5,"сформирован",IF('Речевое развитие'!V11&lt;0.5,"не сформирован", "в стадии формирования")))</f>
        <v/>
      </c>
      <c r="CW11" s="96"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96"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96"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96"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96"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183"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96" t="str">
        <f t="shared" si="6"/>
        <v/>
      </c>
    </row>
    <row r="12" spans="1:121" s="96" customFormat="1">
      <c r="A12" s="155">
        <f>список!A10</f>
        <v>9</v>
      </c>
      <c r="B12" s="153" t="str">
        <f>IF(список!B10="","",список!B10)</f>
        <v/>
      </c>
      <c r="C12" s="149">
        <f>IF(список!C10="","",список!C10)</f>
        <v>0</v>
      </c>
      <c r="D12" s="96"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96"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96"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96"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163" t="str">
        <f>IF('Речевое развитие'!X12="","",IF('Речевое развитие'!X12&gt;1.5,"сформирован",IF('Речевое развитие'!X12&lt;0.5,"не сформирован", "в стадии формирования")))</f>
        <v/>
      </c>
      <c r="J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149" t="str">
        <f>IF('Физическое развитие'!M12="","",IF('Физическое развитие'!M12&gt;1.5,"сформирован",IF('Физическое развитие'!M12&lt;0.5,"не сформирован", "в стадии формирования")))</f>
        <v/>
      </c>
      <c r="L12" s="183"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96" t="str">
        <f t="shared" si="0"/>
        <v/>
      </c>
      <c r="N12" s="165"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165"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165"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165"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165"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165"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165"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165"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16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183"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96" t="str">
        <f t="shared" si="1"/>
        <v/>
      </c>
      <c r="Y12" s="163"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96" t="str">
        <f>IF('Познавательное развитие'!U13="","",IF('Познавательное развитие'!U13&gt;1.5,"сформирован",IF('Познавательное развитие'!U13&lt;0.5,"не сформирован", "в стадии формирования")))</f>
        <v/>
      </c>
      <c r="AA12" s="96" t="str">
        <f>IF('Речевое развитие'!P12="","",IF('Речевое развитие'!P12&gt;1.5,"сформирован",IF('Речевое развитие'!P12&lt;0.5,"не сформирован", "в стадии формирования")))</f>
        <v/>
      </c>
      <c r="AB12" s="96" t="str">
        <f>IF('Речевое развитие'!Q12="","",IF('Речевое развитие'!Q12&gt;1.5,"сформирован",IF('Речевое развитие'!Q12&lt;0.5,"не сформирован", "в стадии формирования")))</f>
        <v/>
      </c>
      <c r="AC12" s="167"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
      </c>
      <c r="AD12" s="167"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
      </c>
      <c r="AE12" s="167"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
      </c>
      <c r="AF12" s="149" t="str">
        <f>IF('Физическое развитие'!T12="","",IF('Физическое развитие'!T12&gt;1.5,"сформирован",IF('Физическое развитие'!T12&lt;0.5,"не сформирован", "в стадии формирования")))</f>
        <v/>
      </c>
      <c r="AG12" s="183"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96" t="str">
        <f t="shared" si="2"/>
        <v/>
      </c>
      <c r="AI12" s="163" t="str">
        <f>IF('Речевое развитие'!D12="","",IF('Речевое развитие'!D12&gt;1.5,"сформирован",IF('Речевое развитие'!D12&lt;0.5,"не сформирован", "в стадии формирования")))</f>
        <v/>
      </c>
      <c r="AJ12" s="163" t="str">
        <f>IF('Речевое развитие'!E12="","",IF('Речевое развитие'!E12&gt;1.5,"сформирован",IF('Речевое развитие'!E12&lt;0.5,"не сформирован", "в стадии формирования")))</f>
        <v/>
      </c>
      <c r="AK12" s="163" t="str">
        <f>IF('Речевое развитие'!F12="","",IF('Речевое развитие'!F12&gt;1.5,"сформирован",IF('Речевое развитие'!F12&lt;0.5,"не сформирован", "в стадии формирования")))</f>
        <v/>
      </c>
      <c r="AL12" s="163" t="str">
        <f>IF('Речевое развитие'!G12="","",IF('Речевое развитие'!G12&gt;1.5,"сформирован",IF('Речевое развитие'!G12&lt;0.5,"не сформирован", "в стадии формирования")))</f>
        <v/>
      </c>
      <c r="AM12" s="163" t="str">
        <f>IF('Речевое развитие'!H12="","",IF('Речевое развитие'!H12&gt;1.5,"сформирован",IF('Речевое развитие'!H12&lt;0.5,"не сформирован", "в стадии формирования")))</f>
        <v/>
      </c>
      <c r="AN12" s="163" t="str">
        <f>IF('Речевое развитие'!I12="","",IF('Речевое развитие'!I12&gt;1.5,"сформирован",IF('Речевое развитие'!I12&lt;0.5,"не сформирован", "в стадии формирования")))</f>
        <v/>
      </c>
      <c r="AO12" s="163" t="str">
        <f>IF('Речевое развитие'!J12="","",IF('Речевое развитие'!J12&gt;1.5,"сформирован",IF('Речевое развитие'!J12&lt;0.5,"не сформирован", "в стадии формирования")))</f>
        <v/>
      </c>
      <c r="AP12" s="163" t="str">
        <f>IF('Речевое развитие'!K12="","",IF('Речевое развитие'!K12&gt;1.5,"сформирован",IF('Речевое развитие'!K12&lt;0.5,"не сформирован", "в стадии формирования")))</f>
        <v/>
      </c>
      <c r="AQ12" s="183"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96" t="str">
        <f t="shared" si="3"/>
        <v/>
      </c>
      <c r="AS12" s="163"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сформирован</v>
      </c>
      <c r="AT12" s="163" t="str">
        <f>IF('Физическое развитие'!D12="","",IF('Физическое развитие'!D12&gt;1.5,"сформирован",IF('Физическое развитие'!D12&lt;0.5,"не сформирован", "в стадии формирования")))</f>
        <v/>
      </c>
      <c r="AU12" s="163" t="str">
        <f>IF('Физическое развитие'!E12="","",IF('Физическое развитие'!E12&gt;1.5,"сформирован",IF('Физическое развитие'!E12&lt;0.5,"не сформирован", "в стадии формирования")))</f>
        <v/>
      </c>
      <c r="AV12" s="163" t="str">
        <f>IF('Физическое развитие'!F12="","",IF('Физическое развитие'!F12&gt;1.5,"сформирован",IF('Физическое развитие'!F12&lt;0.5,"не сформирован", "в стадии формирования")))</f>
        <v/>
      </c>
      <c r="AW12" s="163" t="str">
        <f>IF('Физическое развитие'!G12="","",IF('Физическое развитие'!G12&gt;1.5,"сформирован",IF('Физическое развитие'!G12&lt;0.5,"не сформирован", "в стадии формирования")))</f>
        <v/>
      </c>
      <c r="AX12" s="163" t="str">
        <f>IF('Физическое развитие'!H12="","",IF('Физическое развитие'!H12&gt;1.5,"сформирован",IF('Физическое развитие'!H12&lt;0.5,"не сформирован", "в стадии формирования")))</f>
        <v/>
      </c>
      <c r="AY12" s="163" t="str">
        <f>IF('Физическое развитие'!I12="","",IF('Физическое развитие'!I12&gt;1.5,"сформирован",IF('Физическое развитие'!I12&lt;0.5,"не сформирован", "в стадии формирования")))</f>
        <v/>
      </c>
      <c r="AZ12" s="163" t="str">
        <f>IF('Физическое развитие'!J12="","",IF('Физическое развитие'!J12&gt;1.5,"сформирован",IF('Физическое развитие'!J12&lt;0.5,"не сформирован", "в стадии формирования")))</f>
        <v/>
      </c>
      <c r="BA12" s="163" t="str">
        <f>IF('Физическое развитие'!K12="","",IF('Физическое развитие'!K12&gt;1.5,"сформирован",IF('Физическое развитие'!K12&lt;0.5,"не сформирован", "в стадии формирования")))</f>
        <v/>
      </c>
      <c r="BB12" s="163" t="str">
        <f>IF('Физическое развитие'!L12="","",IF('Физическое развитие'!L12&gt;1.5,"сформирован",IF('Физическое развитие'!L12&lt;0.5,"не сформирован", "в стадии формирования")))</f>
        <v/>
      </c>
      <c r="BC12" s="163" t="str">
        <f>IF('Физическое развитие'!M12="","",IF('Физическое развитие'!M12&gt;1.5,"сформирован",IF('Физическое развитие'!M12&lt;0.5,"не сформирован", "в стадии формирования")))</f>
        <v/>
      </c>
      <c r="BD12" s="163" t="str">
        <f>IF('Физическое развитие'!N12="","",IF('Физическое развитие'!N12&gt;1.5,"сформирован",IF('Физическое развитие'!N12&lt;0.5,"не сформирован", "в стадии формирования")))</f>
        <v/>
      </c>
      <c r="BE12" s="163" t="str">
        <f>IF('Физическое развитие'!O12="","",IF('Физическое развитие'!O12&gt;1.5,"сформирован",IF('Физическое развитие'!O12&lt;0.5,"не сформирован", "в стадии формирования")))</f>
        <v/>
      </c>
      <c r="BF12" s="183"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96" t="str">
        <f t="shared" si="4"/>
        <v/>
      </c>
      <c r="BH12" s="96"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96"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96"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96"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96"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96"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96"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96"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96"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96"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96"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96" t="str">
        <f>IF('Физическое развитие'!Q12="","",IF('Физическое развитие'!Q12&gt;1.5,"сформирован",IF('Физическое развитие'!Q12&lt;0.5,"не сформирован", "в стадии формирования")))</f>
        <v/>
      </c>
      <c r="BT12" s="96" t="str">
        <f>IF('Физическое развитие'!R12="","",IF('Физическое развитие'!R12&gt;1.5,"сформирован",IF('Физическое развитие'!R12&lt;0.5,"не сформирован", "в стадии формирования")))</f>
        <v/>
      </c>
      <c r="BU12" s="96" t="str">
        <f>IF('Физическое развитие'!S12="","",IF('Физическое развитие'!S12&gt;1.5,"сформирован",IF('Физическое развитие'!S12&lt;0.5,"не сформирован", "в стадии формирования")))</f>
        <v/>
      </c>
      <c r="BV12" s="96" t="str">
        <f>IF('Физическое развитие'!T12="","",IF('Физическое развитие'!T12&gt;1.5,"сформирован",IF('Физическое развитие'!T12&lt;0.5,"не сформирован", "в стадии формирования")))</f>
        <v/>
      </c>
      <c r="BW12" s="96" t="str">
        <f>IF('Физическое развитие'!U12="","",IF('Физическое развитие'!U12&gt;1.5,"сформирован",IF('Физическое развитие'!U12&lt;0.5,"не сформирован", "в стадии формирования")))</f>
        <v/>
      </c>
      <c r="BX12" s="183"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96" t="str">
        <f t="shared" si="5"/>
        <v/>
      </c>
      <c r="BZ12" s="96"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96"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96"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96" t="str">
        <f>IF('Познавательное развитие'!D13="","",IF('Познавательное развитие'!D13&gt;1.5,"сформирован",IF('Познавательное развитие'!D13&lt;0.5,"не сформирован", "в стадии формирования")))</f>
        <v/>
      </c>
      <c r="CD12" s="96" t="str">
        <f>IF('Познавательное развитие'!E13="","",IF('Познавательное развитие'!E13&gt;1.5,"сформирован",IF('Познавательное развитие'!E13&lt;0.5,"не сформирован", "в стадии формирования")))</f>
        <v/>
      </c>
      <c r="CE12" s="96" t="str">
        <f>IF('Познавательное развитие'!F13="","",IF('Познавательное развитие'!F13&gt;1.5,"сформирован",IF('Познавательное развитие'!F13&lt;0.5,"не сформирован", "в стадии формирования")))</f>
        <v/>
      </c>
      <c r="CF12" s="96" t="str">
        <f>IF('Познавательное развитие'!I13="","",IF('Познавательное развитие'!I13&gt;1.5,"сформирован",IF('Познавательное развитие'!I13&lt;0.5,"не сформирован", "в стадии формирования")))</f>
        <v/>
      </c>
      <c r="CG12" s="96" t="str">
        <f>IF('Познавательное развитие'!J13="","",IF('Познавательное развитие'!J13&gt;1.5,"сформирован",IF('Познавательное развитие'!J13&lt;0.5,"не сформирован", "в стадии формирования")))</f>
        <v/>
      </c>
      <c r="CH12" s="96" t="str">
        <f>IF('Познавательное развитие'!K13="","",IF('Познавательное развитие'!K13&gt;1.5,"сформирован",IF('Познавательное развитие'!K13&lt;0.5,"не сформирован", "в стадии формирования")))</f>
        <v/>
      </c>
      <c r="CI12" s="96" t="str">
        <f>IF('Познавательное развитие'!L13="","",IF('Познавательное развитие'!L13&gt;1.5,"сформирован",IF('Познавательное развитие'!L13&lt;0.5,"не сформирован", "в стадии формирования")))</f>
        <v/>
      </c>
      <c r="CJ12" s="96" t="str">
        <f>IF('Познавательное развитие'!M13="","",IF('Познавательное развитие'!M13&gt;1.5,"сформирован",IF('Познавательное развитие'!M13&lt;0.5,"не сформирован", "в стадии формирования")))</f>
        <v/>
      </c>
      <c r="CK12" s="96" t="str">
        <f>IF('Познавательное развитие'!S13="","",IF('Познавательное развитие'!S13&gt;1.5,"сформирован",IF('Познавательное развитие'!S13&lt;0.5,"не сформирован", "в стадии формирования")))</f>
        <v/>
      </c>
      <c r="CL12" s="96" t="str">
        <f>IF('Познавательное развитие'!T13="","",IF('Познавательное развитие'!T13&gt;1.5,"сформирован",IF('Познавательное развитие'!T13&lt;0.5,"не сформирован", "в стадии формирования")))</f>
        <v/>
      </c>
      <c r="CM12" s="96" t="str">
        <f>IF('Познавательное развитие'!V13="","",IF('Познавательное развитие'!V13&gt;1.5,"сформирован",IF('Познавательное развитие'!V13&lt;0.5,"не сформирован", "в стадии формирования")))</f>
        <v/>
      </c>
      <c r="CN12" s="96" t="str">
        <f>IF('Познавательное развитие'!W13="","",IF('Познавательное развитие'!W13&gt;1.5,"сформирован",IF('Познавательное развитие'!W13&lt;0.5,"не сформирован", "в стадии формирования")))</f>
        <v/>
      </c>
      <c r="CO12" s="96" t="str">
        <f>IF('Познавательное развитие'!AD13="","",IF('Познавательное развитие'!AD13&gt;1.5,"сформирован",IF('Познавательное развитие'!AD13&lt;0.5,"не сформирован", "в стадии формирования")))</f>
        <v/>
      </c>
      <c r="CP12" s="96" t="str">
        <f>IF('Познавательное развитие'!AI13="","",IF('Познавательное развитие'!AI13&gt;1.5,"сформирован",IF('Познавательное развитие'!AI13&lt;0.5,"не сформирован", "в стадии формирования")))</f>
        <v/>
      </c>
      <c r="CQ12" s="96" t="str">
        <f>IF('Познавательное развитие'!AK13="","",IF('Познавательное развитие'!AK13&gt;1.5,"сформирован",IF('Познавательное развитие'!AK13&lt;0.5,"не сформирован", "в стадии формирования")))</f>
        <v/>
      </c>
      <c r="CR12" s="96" t="str">
        <f>IF('Познавательное развитие'!AL13="","",IF('Познавательное развитие'!AL13&gt;1.5,"сформирован",IF('Познавательное развитие'!AL13&lt;0.5,"не сформирован", "в стадии формирования")))</f>
        <v/>
      </c>
      <c r="CS12" s="96" t="str">
        <f>IF('Речевое развитие'!S12="","",IF('Речевое развитие'!S12&gt;1.5,"сформирован",IF('Речевое развитие'!S12&lt;0.5,"не сформирован", "в стадии формирования")))</f>
        <v/>
      </c>
      <c r="CT12" s="96" t="str">
        <f>IF('Речевое развитие'!T12="","",IF('Речевое развитие'!T12&gt;1.5,"сформирован",IF('Речевое развитие'!T12&lt;0.5,"не сформирован", "в стадии формирования")))</f>
        <v/>
      </c>
      <c r="CU12" s="96" t="str">
        <f>IF('Речевое развитие'!U12="","",IF('Речевое развитие'!U12&gt;1.5,"сформирован",IF('Речевое развитие'!U12&lt;0.5,"не сформирован", "в стадии формирования")))</f>
        <v/>
      </c>
      <c r="CV12" s="96" t="str">
        <f>IF('Речевое развитие'!V12="","",IF('Речевое развитие'!V12&gt;1.5,"сформирован",IF('Речевое развитие'!V12&lt;0.5,"не сформирован", "в стадии формирования")))</f>
        <v/>
      </c>
      <c r="CW12" s="96"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96"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96"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96"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96"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183"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96" t="str">
        <f t="shared" si="6"/>
        <v/>
      </c>
    </row>
    <row r="13" spans="1:121" s="96" customFormat="1">
      <c r="A13" s="155">
        <f>список!A11</f>
        <v>10</v>
      </c>
      <c r="B13" s="153" t="str">
        <f>IF(список!B11="","",список!B11)</f>
        <v/>
      </c>
      <c r="C13" s="149">
        <f>IF(список!C11="","",список!C11)</f>
        <v>0</v>
      </c>
      <c r="D13" s="96"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96"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96"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96"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163" t="str">
        <f>IF('Речевое развитие'!X13="","",IF('Речевое развитие'!X13&gt;1.5,"сформирован",IF('Речевое развитие'!X13&lt;0.5,"не сформирован", "в стадии формирования")))</f>
        <v/>
      </c>
      <c r="J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149" t="str">
        <f>IF('Физическое развитие'!M13="","",IF('Физическое развитие'!M13&gt;1.5,"сформирован",IF('Физическое развитие'!M13&lt;0.5,"не сформирован", "в стадии формирования")))</f>
        <v/>
      </c>
      <c r="L13" s="183"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96" t="str">
        <f t="shared" si="0"/>
        <v/>
      </c>
      <c r="N13" s="165"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165"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165"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165"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165"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165"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165"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165"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16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183"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96" t="str">
        <f t="shared" si="1"/>
        <v/>
      </c>
      <c r="Y13" s="163"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96" t="str">
        <f>IF('Познавательное развитие'!U14="","",IF('Познавательное развитие'!U14&gt;1.5,"сформирован",IF('Познавательное развитие'!U14&lt;0.5,"не сформирован", "в стадии формирования")))</f>
        <v/>
      </c>
      <c r="AA13" s="96" t="str">
        <f>IF('Речевое развитие'!P13="","",IF('Речевое развитие'!P13&gt;1.5,"сформирован",IF('Речевое развитие'!P13&lt;0.5,"не сформирован", "в стадии формирования")))</f>
        <v/>
      </c>
      <c r="AB13" s="96" t="str">
        <f>IF('Речевое развитие'!Q13="","",IF('Речевое развитие'!Q13&gt;1.5,"сформирован",IF('Речевое развитие'!Q13&lt;0.5,"не сформирован", "в стадии формирования")))</f>
        <v/>
      </c>
      <c r="AC13" s="167"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
      </c>
      <c r="AD13" s="167"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
      </c>
      <c r="AE13" s="167"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
      </c>
      <c r="AF13" s="149" t="str">
        <f>IF('Физическое развитие'!T13="","",IF('Физическое развитие'!T13&gt;1.5,"сформирован",IF('Физическое развитие'!T13&lt;0.5,"не сформирован", "в стадии формирования")))</f>
        <v/>
      </c>
      <c r="AG13" s="183"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96" t="str">
        <f t="shared" si="2"/>
        <v/>
      </c>
      <c r="AI13" s="163" t="str">
        <f>IF('Речевое развитие'!D13="","",IF('Речевое развитие'!D13&gt;1.5,"сформирован",IF('Речевое развитие'!D13&lt;0.5,"не сформирован", "в стадии формирования")))</f>
        <v/>
      </c>
      <c r="AJ13" s="163" t="str">
        <f>IF('Речевое развитие'!E13="","",IF('Речевое развитие'!E13&gt;1.5,"сформирован",IF('Речевое развитие'!E13&lt;0.5,"не сформирован", "в стадии формирования")))</f>
        <v/>
      </c>
      <c r="AK13" s="163" t="str">
        <f>IF('Речевое развитие'!F13="","",IF('Речевое развитие'!F13&gt;1.5,"сформирован",IF('Речевое развитие'!F13&lt;0.5,"не сформирован", "в стадии формирования")))</f>
        <v/>
      </c>
      <c r="AL13" s="163" t="str">
        <f>IF('Речевое развитие'!G13="","",IF('Речевое развитие'!G13&gt;1.5,"сформирован",IF('Речевое развитие'!G13&lt;0.5,"не сформирован", "в стадии формирования")))</f>
        <v/>
      </c>
      <c r="AM13" s="163" t="str">
        <f>IF('Речевое развитие'!H13="","",IF('Речевое развитие'!H13&gt;1.5,"сформирован",IF('Речевое развитие'!H13&lt;0.5,"не сформирован", "в стадии формирования")))</f>
        <v/>
      </c>
      <c r="AN13" s="163" t="str">
        <f>IF('Речевое развитие'!I13="","",IF('Речевое развитие'!I13&gt;1.5,"сформирован",IF('Речевое развитие'!I13&lt;0.5,"не сформирован", "в стадии формирования")))</f>
        <v/>
      </c>
      <c r="AO13" s="163" t="str">
        <f>IF('Речевое развитие'!J13="","",IF('Речевое развитие'!J13&gt;1.5,"сформирован",IF('Речевое развитие'!J13&lt;0.5,"не сформирован", "в стадии формирования")))</f>
        <v/>
      </c>
      <c r="AP13" s="163" t="str">
        <f>IF('Речевое развитие'!K13="","",IF('Речевое развитие'!K13&gt;1.5,"сформирован",IF('Речевое развитие'!K13&lt;0.5,"не сформирован", "в стадии формирования")))</f>
        <v/>
      </c>
      <c r="AQ13" s="183"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96" t="str">
        <f t="shared" si="3"/>
        <v/>
      </c>
      <c r="AS13" s="163"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сформирован</v>
      </c>
      <c r="AT13" s="163" t="str">
        <f>IF('Физическое развитие'!D13="","",IF('Физическое развитие'!D13&gt;1.5,"сформирован",IF('Физическое развитие'!D13&lt;0.5,"не сформирован", "в стадии формирования")))</f>
        <v/>
      </c>
      <c r="AU13" s="163" t="str">
        <f>IF('Физическое развитие'!E13="","",IF('Физическое развитие'!E13&gt;1.5,"сформирован",IF('Физическое развитие'!E13&lt;0.5,"не сформирован", "в стадии формирования")))</f>
        <v/>
      </c>
      <c r="AV13" s="163" t="str">
        <f>IF('Физическое развитие'!F13="","",IF('Физическое развитие'!F13&gt;1.5,"сформирован",IF('Физическое развитие'!F13&lt;0.5,"не сформирован", "в стадии формирования")))</f>
        <v/>
      </c>
      <c r="AW13" s="163" t="str">
        <f>IF('Физическое развитие'!G13="","",IF('Физическое развитие'!G13&gt;1.5,"сформирован",IF('Физическое развитие'!G13&lt;0.5,"не сформирован", "в стадии формирования")))</f>
        <v/>
      </c>
      <c r="AX13" s="163" t="str">
        <f>IF('Физическое развитие'!H13="","",IF('Физическое развитие'!H13&gt;1.5,"сформирован",IF('Физическое развитие'!H13&lt;0.5,"не сформирован", "в стадии формирования")))</f>
        <v/>
      </c>
      <c r="AY13" s="163" t="str">
        <f>IF('Физическое развитие'!I13="","",IF('Физическое развитие'!I13&gt;1.5,"сформирован",IF('Физическое развитие'!I13&lt;0.5,"не сформирован", "в стадии формирования")))</f>
        <v/>
      </c>
      <c r="AZ13" s="163" t="str">
        <f>IF('Физическое развитие'!J13="","",IF('Физическое развитие'!J13&gt;1.5,"сформирован",IF('Физическое развитие'!J13&lt;0.5,"не сформирован", "в стадии формирования")))</f>
        <v/>
      </c>
      <c r="BA13" s="163" t="str">
        <f>IF('Физическое развитие'!K13="","",IF('Физическое развитие'!K13&gt;1.5,"сформирован",IF('Физическое развитие'!K13&lt;0.5,"не сформирован", "в стадии формирования")))</f>
        <v/>
      </c>
      <c r="BB13" s="163" t="str">
        <f>IF('Физическое развитие'!L13="","",IF('Физическое развитие'!L13&gt;1.5,"сформирован",IF('Физическое развитие'!L13&lt;0.5,"не сформирован", "в стадии формирования")))</f>
        <v/>
      </c>
      <c r="BC13" s="163" t="str">
        <f>IF('Физическое развитие'!M13="","",IF('Физическое развитие'!M13&gt;1.5,"сформирован",IF('Физическое развитие'!M13&lt;0.5,"не сформирован", "в стадии формирования")))</f>
        <v/>
      </c>
      <c r="BD13" s="163" t="str">
        <f>IF('Физическое развитие'!N13="","",IF('Физическое развитие'!N13&gt;1.5,"сформирован",IF('Физическое развитие'!N13&lt;0.5,"не сформирован", "в стадии формирования")))</f>
        <v/>
      </c>
      <c r="BE13" s="163" t="str">
        <f>IF('Физическое развитие'!O13="","",IF('Физическое развитие'!O13&gt;1.5,"сформирован",IF('Физическое развитие'!O13&lt;0.5,"не сформирован", "в стадии формирования")))</f>
        <v/>
      </c>
      <c r="BF13" s="183"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96" t="str">
        <f t="shared" si="4"/>
        <v/>
      </c>
      <c r="BH13" s="96"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96"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96"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96"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96"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96"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96"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96"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96"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96"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96"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96" t="str">
        <f>IF('Физическое развитие'!Q13="","",IF('Физическое развитие'!Q13&gt;1.5,"сформирован",IF('Физическое развитие'!Q13&lt;0.5,"не сформирован", "в стадии формирования")))</f>
        <v/>
      </c>
      <c r="BT13" s="96" t="str">
        <f>IF('Физическое развитие'!R13="","",IF('Физическое развитие'!R13&gt;1.5,"сформирован",IF('Физическое развитие'!R13&lt;0.5,"не сформирован", "в стадии формирования")))</f>
        <v/>
      </c>
      <c r="BU13" s="96" t="str">
        <f>IF('Физическое развитие'!S13="","",IF('Физическое развитие'!S13&gt;1.5,"сформирован",IF('Физическое развитие'!S13&lt;0.5,"не сформирован", "в стадии формирования")))</f>
        <v/>
      </c>
      <c r="BV13" s="96" t="str">
        <f>IF('Физическое развитие'!T13="","",IF('Физическое развитие'!T13&gt;1.5,"сформирован",IF('Физическое развитие'!T13&lt;0.5,"не сформирован", "в стадии формирования")))</f>
        <v/>
      </c>
      <c r="BW13" s="96" t="str">
        <f>IF('Физическое развитие'!U13="","",IF('Физическое развитие'!U13&gt;1.5,"сформирован",IF('Физическое развитие'!U13&lt;0.5,"не сформирован", "в стадии формирования")))</f>
        <v/>
      </c>
      <c r="BX13" s="183"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96" t="str">
        <f t="shared" si="5"/>
        <v/>
      </c>
      <c r="BZ13" s="96"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96"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96"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96" t="str">
        <f>IF('Познавательное развитие'!D14="","",IF('Познавательное развитие'!D14&gt;1.5,"сформирован",IF('Познавательное развитие'!D14&lt;0.5,"не сформирован", "в стадии формирования")))</f>
        <v/>
      </c>
      <c r="CD13" s="96" t="str">
        <f>IF('Познавательное развитие'!E14="","",IF('Познавательное развитие'!E14&gt;1.5,"сформирован",IF('Познавательное развитие'!E14&lt;0.5,"не сформирован", "в стадии формирования")))</f>
        <v/>
      </c>
      <c r="CE13" s="96" t="str">
        <f>IF('Познавательное развитие'!F14="","",IF('Познавательное развитие'!F14&gt;1.5,"сформирован",IF('Познавательное развитие'!F14&lt;0.5,"не сформирован", "в стадии формирования")))</f>
        <v/>
      </c>
      <c r="CF13" s="96" t="str">
        <f>IF('Познавательное развитие'!I14="","",IF('Познавательное развитие'!I14&gt;1.5,"сформирован",IF('Познавательное развитие'!I14&lt;0.5,"не сформирован", "в стадии формирования")))</f>
        <v/>
      </c>
      <c r="CG13" s="96" t="str">
        <f>IF('Познавательное развитие'!J14="","",IF('Познавательное развитие'!J14&gt;1.5,"сформирован",IF('Познавательное развитие'!J14&lt;0.5,"не сформирован", "в стадии формирования")))</f>
        <v/>
      </c>
      <c r="CH13" s="96" t="str">
        <f>IF('Познавательное развитие'!K14="","",IF('Познавательное развитие'!K14&gt;1.5,"сформирован",IF('Познавательное развитие'!K14&lt;0.5,"не сформирован", "в стадии формирования")))</f>
        <v/>
      </c>
      <c r="CI13" s="96" t="str">
        <f>IF('Познавательное развитие'!L14="","",IF('Познавательное развитие'!L14&gt;1.5,"сформирован",IF('Познавательное развитие'!L14&lt;0.5,"не сформирован", "в стадии формирования")))</f>
        <v/>
      </c>
      <c r="CJ13" s="96" t="str">
        <f>IF('Познавательное развитие'!M14="","",IF('Познавательное развитие'!M14&gt;1.5,"сформирован",IF('Познавательное развитие'!M14&lt;0.5,"не сформирован", "в стадии формирования")))</f>
        <v/>
      </c>
      <c r="CK13" s="96" t="str">
        <f>IF('Познавательное развитие'!S14="","",IF('Познавательное развитие'!S14&gt;1.5,"сформирован",IF('Познавательное развитие'!S14&lt;0.5,"не сформирован", "в стадии формирования")))</f>
        <v/>
      </c>
      <c r="CL13" s="96" t="str">
        <f>IF('Познавательное развитие'!T14="","",IF('Познавательное развитие'!T14&gt;1.5,"сформирован",IF('Познавательное развитие'!T14&lt;0.5,"не сформирован", "в стадии формирования")))</f>
        <v/>
      </c>
      <c r="CM13" s="96" t="str">
        <f>IF('Познавательное развитие'!V14="","",IF('Познавательное развитие'!V14&gt;1.5,"сформирован",IF('Познавательное развитие'!V14&lt;0.5,"не сформирован", "в стадии формирования")))</f>
        <v/>
      </c>
      <c r="CN13" s="96" t="str">
        <f>IF('Познавательное развитие'!W14="","",IF('Познавательное развитие'!W14&gt;1.5,"сформирован",IF('Познавательное развитие'!W14&lt;0.5,"не сформирован", "в стадии формирования")))</f>
        <v/>
      </c>
      <c r="CO13" s="96" t="str">
        <f>IF('Познавательное развитие'!AD14="","",IF('Познавательное развитие'!AD14&gt;1.5,"сформирован",IF('Познавательное развитие'!AD14&lt;0.5,"не сформирован", "в стадии формирования")))</f>
        <v/>
      </c>
      <c r="CP13" s="96" t="str">
        <f>IF('Познавательное развитие'!AI14="","",IF('Познавательное развитие'!AI14&gt;1.5,"сформирован",IF('Познавательное развитие'!AI14&lt;0.5,"не сформирован", "в стадии формирования")))</f>
        <v/>
      </c>
      <c r="CQ13" s="96" t="str">
        <f>IF('Познавательное развитие'!AK14="","",IF('Познавательное развитие'!AK14&gt;1.5,"сформирован",IF('Познавательное развитие'!AK14&lt;0.5,"не сформирован", "в стадии формирования")))</f>
        <v/>
      </c>
      <c r="CR13" s="96" t="str">
        <f>IF('Познавательное развитие'!AL14="","",IF('Познавательное развитие'!AL14&gt;1.5,"сформирован",IF('Познавательное развитие'!AL14&lt;0.5,"не сформирован", "в стадии формирования")))</f>
        <v/>
      </c>
      <c r="CS13" s="96" t="str">
        <f>IF('Речевое развитие'!S13="","",IF('Речевое развитие'!S13&gt;1.5,"сформирован",IF('Речевое развитие'!S13&lt;0.5,"не сформирован", "в стадии формирования")))</f>
        <v/>
      </c>
      <c r="CT13" s="96" t="str">
        <f>IF('Речевое развитие'!T13="","",IF('Речевое развитие'!T13&gt;1.5,"сформирован",IF('Речевое развитие'!T13&lt;0.5,"не сформирован", "в стадии формирования")))</f>
        <v/>
      </c>
      <c r="CU13" s="96" t="str">
        <f>IF('Речевое развитие'!U13="","",IF('Речевое развитие'!U13&gt;1.5,"сформирован",IF('Речевое развитие'!U13&lt;0.5,"не сформирован", "в стадии формирования")))</f>
        <v/>
      </c>
      <c r="CV13" s="96" t="str">
        <f>IF('Речевое развитие'!V13="","",IF('Речевое развитие'!V13&gt;1.5,"сформирован",IF('Речевое развитие'!V13&lt;0.5,"не сформирован", "в стадии формирования")))</f>
        <v/>
      </c>
      <c r="CW13" s="96"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96"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96"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96"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96"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183"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96" t="str">
        <f t="shared" si="6"/>
        <v/>
      </c>
    </row>
    <row r="14" spans="1:121" s="96" customFormat="1">
      <c r="A14" s="155">
        <f>список!A12</f>
        <v>11</v>
      </c>
      <c r="B14" s="153" t="str">
        <f>IF(список!B12="","",список!B12)</f>
        <v/>
      </c>
      <c r="C14" s="149">
        <f>IF(список!C12="","",список!C12)</f>
        <v>0</v>
      </c>
      <c r="D14" s="96"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96"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96"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96"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163" t="str">
        <f>IF('Речевое развитие'!X14="","",IF('Речевое развитие'!X14&gt;1.5,"сформирован",IF('Речевое развитие'!X14&lt;0.5,"не сформирован", "в стадии формирования")))</f>
        <v/>
      </c>
      <c r="J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149" t="str">
        <f>IF('Физическое развитие'!M14="","",IF('Физическое развитие'!M14&gt;1.5,"сформирован",IF('Физическое развитие'!M14&lt;0.5,"не сформирован", "в стадии формирования")))</f>
        <v/>
      </c>
      <c r="L14" s="183"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96" t="str">
        <f t="shared" si="0"/>
        <v/>
      </c>
      <c r="N14" s="165"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165"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165"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165"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165"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165"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165"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165"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16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183"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96" t="str">
        <f t="shared" si="1"/>
        <v/>
      </c>
      <c r="Y14" s="163"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96" t="str">
        <f>IF('Познавательное развитие'!U15="","",IF('Познавательное развитие'!U15&gt;1.5,"сформирован",IF('Познавательное развитие'!U15&lt;0.5,"не сформирован", "в стадии формирования")))</f>
        <v/>
      </c>
      <c r="AA14" s="96" t="str">
        <f>IF('Речевое развитие'!P14="","",IF('Речевое развитие'!P14&gt;1.5,"сформирован",IF('Речевое развитие'!P14&lt;0.5,"не сформирован", "в стадии формирования")))</f>
        <v/>
      </c>
      <c r="AB14" s="96" t="str">
        <f>IF('Речевое развитие'!Q14="","",IF('Речевое развитие'!Q14&gt;1.5,"сформирован",IF('Речевое развитие'!Q14&lt;0.5,"не сформирован", "в стадии формирования")))</f>
        <v/>
      </c>
      <c r="AC14" s="167"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
      </c>
      <c r="AD14" s="167"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
      </c>
      <c r="AE14" s="167"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
      </c>
      <c r="AF14" s="149" t="str">
        <f>IF('Физическое развитие'!T14="","",IF('Физическое развитие'!T14&gt;1.5,"сформирован",IF('Физическое развитие'!T14&lt;0.5,"не сформирован", "в стадии формирования")))</f>
        <v/>
      </c>
      <c r="AG14" s="183"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96" t="str">
        <f t="shared" si="2"/>
        <v/>
      </c>
      <c r="AI14" s="163" t="str">
        <f>IF('Речевое развитие'!D14="","",IF('Речевое развитие'!D14&gt;1.5,"сформирован",IF('Речевое развитие'!D14&lt;0.5,"не сформирован", "в стадии формирования")))</f>
        <v/>
      </c>
      <c r="AJ14" s="163" t="str">
        <f>IF('Речевое развитие'!E14="","",IF('Речевое развитие'!E14&gt;1.5,"сформирован",IF('Речевое развитие'!E14&lt;0.5,"не сформирован", "в стадии формирования")))</f>
        <v/>
      </c>
      <c r="AK14" s="163" t="str">
        <f>IF('Речевое развитие'!F14="","",IF('Речевое развитие'!F14&gt;1.5,"сформирован",IF('Речевое развитие'!F14&lt;0.5,"не сформирован", "в стадии формирования")))</f>
        <v/>
      </c>
      <c r="AL14" s="163" t="str">
        <f>IF('Речевое развитие'!G14="","",IF('Речевое развитие'!G14&gt;1.5,"сформирован",IF('Речевое развитие'!G14&lt;0.5,"не сформирован", "в стадии формирования")))</f>
        <v/>
      </c>
      <c r="AM14" s="163" t="str">
        <f>IF('Речевое развитие'!H14="","",IF('Речевое развитие'!H14&gt;1.5,"сформирован",IF('Речевое развитие'!H14&lt;0.5,"не сформирован", "в стадии формирования")))</f>
        <v/>
      </c>
      <c r="AN14" s="163" t="str">
        <f>IF('Речевое развитие'!I14="","",IF('Речевое развитие'!I14&gt;1.5,"сформирован",IF('Речевое развитие'!I14&lt;0.5,"не сформирован", "в стадии формирования")))</f>
        <v/>
      </c>
      <c r="AO14" s="163" t="str">
        <f>IF('Речевое развитие'!J14="","",IF('Речевое развитие'!J14&gt;1.5,"сформирован",IF('Речевое развитие'!J14&lt;0.5,"не сформирован", "в стадии формирования")))</f>
        <v/>
      </c>
      <c r="AP14" s="163" t="str">
        <f>IF('Речевое развитие'!K14="","",IF('Речевое развитие'!K14&gt;1.5,"сформирован",IF('Речевое развитие'!K14&lt;0.5,"не сформирован", "в стадии формирования")))</f>
        <v/>
      </c>
      <c r="AQ14" s="183"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96" t="str">
        <f t="shared" si="3"/>
        <v/>
      </c>
      <c r="AS14" s="163"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в стадии формирования</v>
      </c>
      <c r="AT14" s="163" t="str">
        <f>IF('Физическое развитие'!D14="","",IF('Физическое развитие'!D14&gt;1.5,"сформирован",IF('Физическое развитие'!D14&lt;0.5,"не сформирован", "в стадии формирования")))</f>
        <v/>
      </c>
      <c r="AU14" s="163" t="str">
        <f>IF('Физическое развитие'!E14="","",IF('Физическое развитие'!E14&gt;1.5,"сформирован",IF('Физическое развитие'!E14&lt;0.5,"не сформирован", "в стадии формирования")))</f>
        <v/>
      </c>
      <c r="AV14" s="163" t="str">
        <f>IF('Физическое развитие'!F14="","",IF('Физическое развитие'!F14&gt;1.5,"сформирован",IF('Физическое развитие'!F14&lt;0.5,"не сформирован", "в стадии формирования")))</f>
        <v/>
      </c>
      <c r="AW14" s="163" t="str">
        <f>IF('Физическое развитие'!G14="","",IF('Физическое развитие'!G14&gt;1.5,"сформирован",IF('Физическое развитие'!G14&lt;0.5,"не сформирован", "в стадии формирования")))</f>
        <v/>
      </c>
      <c r="AX14" s="163" t="str">
        <f>IF('Физическое развитие'!H14="","",IF('Физическое развитие'!H14&gt;1.5,"сформирован",IF('Физическое развитие'!H14&lt;0.5,"не сформирован", "в стадии формирования")))</f>
        <v/>
      </c>
      <c r="AY14" s="163" t="str">
        <f>IF('Физическое развитие'!I14="","",IF('Физическое развитие'!I14&gt;1.5,"сформирован",IF('Физическое развитие'!I14&lt;0.5,"не сформирован", "в стадии формирования")))</f>
        <v/>
      </c>
      <c r="AZ14" s="163" t="str">
        <f>IF('Физическое развитие'!J14="","",IF('Физическое развитие'!J14&gt;1.5,"сформирован",IF('Физическое развитие'!J14&lt;0.5,"не сформирован", "в стадии формирования")))</f>
        <v/>
      </c>
      <c r="BA14" s="163" t="str">
        <f>IF('Физическое развитие'!K14="","",IF('Физическое развитие'!K14&gt;1.5,"сформирован",IF('Физическое развитие'!K14&lt;0.5,"не сформирован", "в стадии формирования")))</f>
        <v/>
      </c>
      <c r="BB14" s="163" t="str">
        <f>IF('Физическое развитие'!L14="","",IF('Физическое развитие'!L14&gt;1.5,"сформирован",IF('Физическое развитие'!L14&lt;0.5,"не сформирован", "в стадии формирования")))</f>
        <v/>
      </c>
      <c r="BC14" s="163" t="str">
        <f>IF('Физическое развитие'!M14="","",IF('Физическое развитие'!M14&gt;1.5,"сформирован",IF('Физическое развитие'!M14&lt;0.5,"не сформирован", "в стадии формирования")))</f>
        <v/>
      </c>
      <c r="BD14" s="163" t="str">
        <f>IF('Физическое развитие'!N14="","",IF('Физическое развитие'!N14&gt;1.5,"сформирован",IF('Физическое развитие'!N14&lt;0.5,"не сформирован", "в стадии формирования")))</f>
        <v/>
      </c>
      <c r="BE14" s="163" t="str">
        <f>IF('Физическое развитие'!O14="","",IF('Физическое развитие'!O14&gt;1.5,"сформирован",IF('Физическое развитие'!O14&lt;0.5,"не сформирован", "в стадии формирования")))</f>
        <v/>
      </c>
      <c r="BF14" s="183"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96" t="str">
        <f t="shared" si="4"/>
        <v/>
      </c>
      <c r="BH14" s="96"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96"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96"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96"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96"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96"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96"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96"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96"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96"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96"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96" t="str">
        <f>IF('Физическое развитие'!Q14="","",IF('Физическое развитие'!Q14&gt;1.5,"сформирован",IF('Физическое развитие'!Q14&lt;0.5,"не сформирован", "в стадии формирования")))</f>
        <v/>
      </c>
      <c r="BT14" s="96" t="str">
        <f>IF('Физическое развитие'!R14="","",IF('Физическое развитие'!R14&gt;1.5,"сформирован",IF('Физическое развитие'!R14&lt;0.5,"не сформирован", "в стадии формирования")))</f>
        <v/>
      </c>
      <c r="BU14" s="96" t="str">
        <f>IF('Физическое развитие'!S14="","",IF('Физическое развитие'!S14&gt;1.5,"сформирован",IF('Физическое развитие'!S14&lt;0.5,"не сформирован", "в стадии формирования")))</f>
        <v/>
      </c>
      <c r="BV14" s="96" t="str">
        <f>IF('Физическое развитие'!T14="","",IF('Физическое развитие'!T14&gt;1.5,"сформирован",IF('Физическое развитие'!T14&lt;0.5,"не сформирован", "в стадии формирования")))</f>
        <v/>
      </c>
      <c r="BW14" s="96" t="str">
        <f>IF('Физическое развитие'!U14="","",IF('Физическое развитие'!U14&gt;1.5,"сформирован",IF('Физическое развитие'!U14&lt;0.5,"не сформирован", "в стадии формирования")))</f>
        <v/>
      </c>
      <c r="BX14" s="183"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96" t="str">
        <f t="shared" si="5"/>
        <v/>
      </c>
      <c r="BZ14" s="96"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96"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96"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96" t="str">
        <f>IF('Познавательное развитие'!D15="","",IF('Познавательное развитие'!D15&gt;1.5,"сформирован",IF('Познавательное развитие'!D15&lt;0.5,"не сформирован", "в стадии формирования")))</f>
        <v/>
      </c>
      <c r="CD14" s="96" t="str">
        <f>IF('Познавательное развитие'!E15="","",IF('Познавательное развитие'!E15&gt;1.5,"сформирован",IF('Познавательное развитие'!E15&lt;0.5,"не сформирован", "в стадии формирования")))</f>
        <v/>
      </c>
      <c r="CE14" s="96" t="str">
        <f>IF('Познавательное развитие'!F15="","",IF('Познавательное развитие'!F15&gt;1.5,"сформирован",IF('Познавательное развитие'!F15&lt;0.5,"не сформирован", "в стадии формирования")))</f>
        <v/>
      </c>
      <c r="CF14" s="96" t="str">
        <f>IF('Познавательное развитие'!I15="","",IF('Познавательное развитие'!I15&gt;1.5,"сформирован",IF('Познавательное развитие'!I15&lt;0.5,"не сформирован", "в стадии формирования")))</f>
        <v/>
      </c>
      <c r="CG14" s="96" t="str">
        <f>IF('Познавательное развитие'!J15="","",IF('Познавательное развитие'!J15&gt;1.5,"сформирован",IF('Познавательное развитие'!J15&lt;0.5,"не сформирован", "в стадии формирования")))</f>
        <v/>
      </c>
      <c r="CH14" s="96" t="str">
        <f>IF('Познавательное развитие'!K15="","",IF('Познавательное развитие'!K15&gt;1.5,"сформирован",IF('Познавательное развитие'!K15&lt;0.5,"не сформирован", "в стадии формирования")))</f>
        <v/>
      </c>
      <c r="CI14" s="96" t="str">
        <f>IF('Познавательное развитие'!L15="","",IF('Познавательное развитие'!L15&gt;1.5,"сформирован",IF('Познавательное развитие'!L15&lt;0.5,"не сформирован", "в стадии формирования")))</f>
        <v/>
      </c>
      <c r="CJ14" s="96" t="str">
        <f>IF('Познавательное развитие'!M15="","",IF('Познавательное развитие'!M15&gt;1.5,"сформирован",IF('Познавательное развитие'!M15&lt;0.5,"не сформирован", "в стадии формирования")))</f>
        <v/>
      </c>
      <c r="CK14" s="96" t="str">
        <f>IF('Познавательное развитие'!S15="","",IF('Познавательное развитие'!S15&gt;1.5,"сформирован",IF('Познавательное развитие'!S15&lt;0.5,"не сформирован", "в стадии формирования")))</f>
        <v/>
      </c>
      <c r="CL14" s="96" t="str">
        <f>IF('Познавательное развитие'!T15="","",IF('Познавательное развитие'!T15&gt;1.5,"сформирован",IF('Познавательное развитие'!T15&lt;0.5,"не сформирован", "в стадии формирования")))</f>
        <v/>
      </c>
      <c r="CM14" s="96" t="str">
        <f>IF('Познавательное развитие'!V15="","",IF('Познавательное развитие'!V15&gt;1.5,"сформирован",IF('Познавательное развитие'!V15&lt;0.5,"не сформирован", "в стадии формирования")))</f>
        <v/>
      </c>
      <c r="CN14" s="96" t="str">
        <f>IF('Познавательное развитие'!W15="","",IF('Познавательное развитие'!W15&gt;1.5,"сформирован",IF('Познавательное развитие'!W15&lt;0.5,"не сформирован", "в стадии формирования")))</f>
        <v/>
      </c>
      <c r="CO14" s="96" t="str">
        <f>IF('Познавательное развитие'!AD15="","",IF('Познавательное развитие'!AD15&gt;1.5,"сформирован",IF('Познавательное развитие'!AD15&lt;0.5,"не сформирован", "в стадии формирования")))</f>
        <v/>
      </c>
      <c r="CP14" s="96" t="str">
        <f>IF('Познавательное развитие'!AI15="","",IF('Познавательное развитие'!AI15&gt;1.5,"сформирован",IF('Познавательное развитие'!AI15&lt;0.5,"не сформирован", "в стадии формирования")))</f>
        <v/>
      </c>
      <c r="CQ14" s="96" t="str">
        <f>IF('Познавательное развитие'!AK15="","",IF('Познавательное развитие'!AK15&gt;1.5,"сформирован",IF('Познавательное развитие'!AK15&lt;0.5,"не сформирован", "в стадии формирования")))</f>
        <v/>
      </c>
      <c r="CR14" s="96" t="str">
        <f>IF('Познавательное развитие'!AL15="","",IF('Познавательное развитие'!AL15&gt;1.5,"сформирован",IF('Познавательное развитие'!AL15&lt;0.5,"не сформирован", "в стадии формирования")))</f>
        <v/>
      </c>
      <c r="CS14" s="96" t="str">
        <f>IF('Речевое развитие'!S14="","",IF('Речевое развитие'!S14&gt;1.5,"сформирован",IF('Речевое развитие'!S14&lt;0.5,"не сформирован", "в стадии формирования")))</f>
        <v/>
      </c>
      <c r="CT14" s="96" t="str">
        <f>IF('Речевое развитие'!T14="","",IF('Речевое развитие'!T14&gt;1.5,"сформирован",IF('Речевое развитие'!T14&lt;0.5,"не сформирован", "в стадии формирования")))</f>
        <v/>
      </c>
      <c r="CU14" s="96" t="str">
        <f>IF('Речевое развитие'!U14="","",IF('Речевое развитие'!U14&gt;1.5,"сформирован",IF('Речевое развитие'!U14&lt;0.5,"не сформирован", "в стадии формирования")))</f>
        <v/>
      </c>
      <c r="CV14" s="96" t="str">
        <f>IF('Речевое развитие'!V14="","",IF('Речевое развитие'!V14&gt;1.5,"сформирован",IF('Речевое развитие'!V14&lt;0.5,"не сформирован", "в стадии формирования")))</f>
        <v/>
      </c>
      <c r="CW14" s="96"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96"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96"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96"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96"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183"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96" t="str">
        <f t="shared" si="6"/>
        <v/>
      </c>
    </row>
    <row r="15" spans="1:121" s="96" customFormat="1">
      <c r="A15" s="155">
        <f>список!A13</f>
        <v>12</v>
      </c>
      <c r="B15" s="153" t="str">
        <f>IF(список!B13="","",список!B13)</f>
        <v/>
      </c>
      <c r="C15" s="149">
        <f>IF(список!C13="","",список!C13)</f>
        <v>0</v>
      </c>
      <c r="D15" s="96"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96"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96"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96"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163" t="str">
        <f>IF('Речевое развитие'!X15="","",IF('Речевое развитие'!X15&gt;1.5,"сформирован",IF('Речевое развитие'!X15&lt;0.5,"не сформирован", "в стадии формирования")))</f>
        <v/>
      </c>
      <c r="J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149" t="str">
        <f>IF('Физическое развитие'!M15="","",IF('Физическое развитие'!M15&gt;1.5,"сформирован",IF('Физическое развитие'!M15&lt;0.5,"не сформирован", "в стадии формирования")))</f>
        <v/>
      </c>
      <c r="L15" s="183"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96" t="str">
        <f t="shared" si="0"/>
        <v/>
      </c>
      <c r="N15" s="165"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165"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165"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165"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165"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165"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165"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165"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16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183"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96" t="str">
        <f t="shared" si="1"/>
        <v/>
      </c>
      <c r="Y15" s="163"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96" t="str">
        <f>IF('Познавательное развитие'!U16="","",IF('Познавательное развитие'!U16&gt;1.5,"сформирован",IF('Познавательное развитие'!U16&lt;0.5,"не сформирован", "в стадии формирования")))</f>
        <v/>
      </c>
      <c r="AA15" s="96" t="str">
        <f>IF('Речевое развитие'!P15="","",IF('Речевое развитие'!P15&gt;1.5,"сформирован",IF('Речевое развитие'!P15&lt;0.5,"не сформирован", "в стадии формирования")))</f>
        <v/>
      </c>
      <c r="AB15" s="96" t="str">
        <f>IF('Речевое развитие'!Q15="","",IF('Речевое развитие'!Q15&gt;1.5,"сформирован",IF('Речевое развитие'!Q15&lt;0.5,"не сформирован", "в стадии формирования")))</f>
        <v/>
      </c>
      <c r="AC15" s="167"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
      </c>
      <c r="AD15" s="167"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
      </c>
      <c r="AE15" s="167"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
      </c>
      <c r="AF15" s="149" t="str">
        <f>IF('Физическое развитие'!T15="","",IF('Физическое развитие'!T15&gt;1.5,"сформирован",IF('Физическое развитие'!T15&lt;0.5,"не сформирован", "в стадии формирования")))</f>
        <v/>
      </c>
      <c r="AG15" s="183"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96" t="str">
        <f t="shared" si="2"/>
        <v/>
      </c>
      <c r="AI15" s="163" t="str">
        <f>IF('Речевое развитие'!D15="","",IF('Речевое развитие'!D15&gt;1.5,"сформирован",IF('Речевое развитие'!D15&lt;0.5,"не сформирован", "в стадии формирования")))</f>
        <v/>
      </c>
      <c r="AJ15" s="163" t="str">
        <f>IF('Речевое развитие'!E15="","",IF('Речевое развитие'!E15&gt;1.5,"сформирован",IF('Речевое развитие'!E15&lt;0.5,"не сформирован", "в стадии формирования")))</f>
        <v/>
      </c>
      <c r="AK15" s="163" t="str">
        <f>IF('Речевое развитие'!F15="","",IF('Речевое развитие'!F15&gt;1.5,"сформирован",IF('Речевое развитие'!F15&lt;0.5,"не сформирован", "в стадии формирования")))</f>
        <v/>
      </c>
      <c r="AL15" s="163" t="str">
        <f>IF('Речевое развитие'!G15="","",IF('Речевое развитие'!G15&gt;1.5,"сформирован",IF('Речевое развитие'!G15&lt;0.5,"не сформирован", "в стадии формирования")))</f>
        <v/>
      </c>
      <c r="AM15" s="163" t="str">
        <f>IF('Речевое развитие'!H15="","",IF('Речевое развитие'!H15&gt;1.5,"сформирован",IF('Речевое развитие'!H15&lt;0.5,"не сформирован", "в стадии формирования")))</f>
        <v/>
      </c>
      <c r="AN15" s="163" t="str">
        <f>IF('Речевое развитие'!I15="","",IF('Речевое развитие'!I15&gt;1.5,"сформирован",IF('Речевое развитие'!I15&lt;0.5,"не сформирован", "в стадии формирования")))</f>
        <v/>
      </c>
      <c r="AO15" s="163" t="str">
        <f>IF('Речевое развитие'!J15="","",IF('Речевое развитие'!J15&gt;1.5,"сформирован",IF('Речевое развитие'!J15&lt;0.5,"не сформирован", "в стадии формирования")))</f>
        <v/>
      </c>
      <c r="AP15" s="163" t="str">
        <f>IF('Речевое развитие'!K15="","",IF('Речевое развитие'!K15&gt;1.5,"сформирован",IF('Речевое развитие'!K15&lt;0.5,"не сформирован", "в стадии формирования")))</f>
        <v/>
      </c>
      <c r="AQ15" s="183"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96" t="str">
        <f t="shared" si="3"/>
        <v/>
      </c>
      <c r="AS15" s="163"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сформирован</v>
      </c>
      <c r="AT15" s="163" t="str">
        <f>IF('Физическое развитие'!D15="","",IF('Физическое развитие'!D15&gt;1.5,"сформирован",IF('Физическое развитие'!D15&lt;0.5,"не сформирован", "в стадии формирования")))</f>
        <v/>
      </c>
      <c r="AU15" s="163" t="str">
        <f>IF('Физическое развитие'!E15="","",IF('Физическое развитие'!E15&gt;1.5,"сформирован",IF('Физическое развитие'!E15&lt;0.5,"не сформирован", "в стадии формирования")))</f>
        <v/>
      </c>
      <c r="AV15" s="163" t="str">
        <f>IF('Физическое развитие'!F15="","",IF('Физическое развитие'!F15&gt;1.5,"сформирован",IF('Физическое развитие'!F15&lt;0.5,"не сформирован", "в стадии формирования")))</f>
        <v/>
      </c>
      <c r="AW15" s="163" t="str">
        <f>IF('Физическое развитие'!G15="","",IF('Физическое развитие'!G15&gt;1.5,"сформирован",IF('Физическое развитие'!G15&lt;0.5,"не сформирован", "в стадии формирования")))</f>
        <v/>
      </c>
      <c r="AX15" s="163" t="str">
        <f>IF('Физическое развитие'!H15="","",IF('Физическое развитие'!H15&gt;1.5,"сформирован",IF('Физическое развитие'!H15&lt;0.5,"не сформирован", "в стадии формирования")))</f>
        <v/>
      </c>
      <c r="AY15" s="163" t="str">
        <f>IF('Физическое развитие'!I15="","",IF('Физическое развитие'!I15&gt;1.5,"сформирован",IF('Физическое развитие'!I15&lt;0.5,"не сформирован", "в стадии формирования")))</f>
        <v/>
      </c>
      <c r="AZ15" s="163" t="str">
        <f>IF('Физическое развитие'!J15="","",IF('Физическое развитие'!J15&gt;1.5,"сформирован",IF('Физическое развитие'!J15&lt;0.5,"не сформирован", "в стадии формирования")))</f>
        <v/>
      </c>
      <c r="BA15" s="163" t="str">
        <f>IF('Физическое развитие'!K15="","",IF('Физическое развитие'!K15&gt;1.5,"сформирован",IF('Физическое развитие'!K15&lt;0.5,"не сформирован", "в стадии формирования")))</f>
        <v/>
      </c>
      <c r="BB15" s="163" t="str">
        <f>IF('Физическое развитие'!L15="","",IF('Физическое развитие'!L15&gt;1.5,"сформирован",IF('Физическое развитие'!L15&lt;0.5,"не сформирован", "в стадии формирования")))</f>
        <v/>
      </c>
      <c r="BC15" s="163" t="str">
        <f>IF('Физическое развитие'!M15="","",IF('Физическое развитие'!M15&gt;1.5,"сформирован",IF('Физическое развитие'!M15&lt;0.5,"не сформирован", "в стадии формирования")))</f>
        <v/>
      </c>
      <c r="BD15" s="163" t="str">
        <f>IF('Физическое развитие'!N15="","",IF('Физическое развитие'!N15&gt;1.5,"сформирован",IF('Физическое развитие'!N15&lt;0.5,"не сформирован", "в стадии формирования")))</f>
        <v/>
      </c>
      <c r="BE15" s="163" t="str">
        <f>IF('Физическое развитие'!O15="","",IF('Физическое развитие'!O15&gt;1.5,"сформирован",IF('Физическое развитие'!O15&lt;0.5,"не сформирован", "в стадии формирования")))</f>
        <v/>
      </c>
      <c r="BF15" s="183"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96" t="str">
        <f t="shared" si="4"/>
        <v/>
      </c>
      <c r="BH15" s="96"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96"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96"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96"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96"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96"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96"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96"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96"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96"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96"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96" t="str">
        <f>IF('Физическое развитие'!Q15="","",IF('Физическое развитие'!Q15&gt;1.5,"сформирован",IF('Физическое развитие'!Q15&lt;0.5,"не сформирован", "в стадии формирования")))</f>
        <v/>
      </c>
      <c r="BT15" s="96" t="str">
        <f>IF('Физическое развитие'!R15="","",IF('Физическое развитие'!R15&gt;1.5,"сформирован",IF('Физическое развитие'!R15&lt;0.5,"не сформирован", "в стадии формирования")))</f>
        <v/>
      </c>
      <c r="BU15" s="96" t="str">
        <f>IF('Физическое развитие'!S15="","",IF('Физическое развитие'!S15&gt;1.5,"сформирован",IF('Физическое развитие'!S15&lt;0.5,"не сформирован", "в стадии формирования")))</f>
        <v/>
      </c>
      <c r="BV15" s="96" t="str">
        <f>IF('Физическое развитие'!T15="","",IF('Физическое развитие'!T15&gt;1.5,"сформирован",IF('Физическое развитие'!T15&lt;0.5,"не сформирован", "в стадии формирования")))</f>
        <v/>
      </c>
      <c r="BW15" s="96" t="str">
        <f>IF('Физическое развитие'!U15="","",IF('Физическое развитие'!U15&gt;1.5,"сформирован",IF('Физическое развитие'!U15&lt;0.5,"не сформирован", "в стадии формирования")))</f>
        <v/>
      </c>
      <c r="BX15" s="183"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96" t="str">
        <f t="shared" si="5"/>
        <v/>
      </c>
      <c r="BZ15" s="96"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96"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96"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96" t="str">
        <f>IF('Познавательное развитие'!D16="","",IF('Познавательное развитие'!D16&gt;1.5,"сформирован",IF('Познавательное развитие'!D16&lt;0.5,"не сформирован", "в стадии формирования")))</f>
        <v/>
      </c>
      <c r="CD15" s="96" t="str">
        <f>IF('Познавательное развитие'!E16="","",IF('Познавательное развитие'!E16&gt;1.5,"сформирован",IF('Познавательное развитие'!E16&lt;0.5,"не сформирован", "в стадии формирования")))</f>
        <v/>
      </c>
      <c r="CE15" s="96" t="str">
        <f>IF('Познавательное развитие'!F16="","",IF('Познавательное развитие'!F16&gt;1.5,"сформирован",IF('Познавательное развитие'!F16&lt;0.5,"не сформирован", "в стадии формирования")))</f>
        <v/>
      </c>
      <c r="CF15" s="96" t="str">
        <f>IF('Познавательное развитие'!I16="","",IF('Познавательное развитие'!I16&gt;1.5,"сформирован",IF('Познавательное развитие'!I16&lt;0.5,"не сформирован", "в стадии формирования")))</f>
        <v/>
      </c>
      <c r="CG15" s="96" t="str">
        <f>IF('Познавательное развитие'!J16="","",IF('Познавательное развитие'!J16&gt;1.5,"сформирован",IF('Познавательное развитие'!J16&lt;0.5,"не сформирован", "в стадии формирования")))</f>
        <v/>
      </c>
      <c r="CH15" s="96" t="str">
        <f>IF('Познавательное развитие'!K16="","",IF('Познавательное развитие'!K16&gt;1.5,"сформирован",IF('Познавательное развитие'!K16&lt;0.5,"не сформирован", "в стадии формирования")))</f>
        <v/>
      </c>
      <c r="CI15" s="96" t="str">
        <f>IF('Познавательное развитие'!L16="","",IF('Познавательное развитие'!L16&gt;1.5,"сформирован",IF('Познавательное развитие'!L16&lt;0.5,"не сформирован", "в стадии формирования")))</f>
        <v/>
      </c>
      <c r="CJ15" s="96" t="str">
        <f>IF('Познавательное развитие'!M16="","",IF('Познавательное развитие'!M16&gt;1.5,"сформирован",IF('Познавательное развитие'!M16&lt;0.5,"не сформирован", "в стадии формирования")))</f>
        <v/>
      </c>
      <c r="CK15" s="96" t="str">
        <f>IF('Познавательное развитие'!S16="","",IF('Познавательное развитие'!S16&gt;1.5,"сформирован",IF('Познавательное развитие'!S16&lt;0.5,"не сформирован", "в стадии формирования")))</f>
        <v/>
      </c>
      <c r="CL15" s="96" t="str">
        <f>IF('Познавательное развитие'!T16="","",IF('Познавательное развитие'!T16&gt;1.5,"сформирован",IF('Познавательное развитие'!T16&lt;0.5,"не сформирован", "в стадии формирования")))</f>
        <v/>
      </c>
      <c r="CM15" s="96" t="str">
        <f>IF('Познавательное развитие'!V16="","",IF('Познавательное развитие'!V16&gt;1.5,"сформирован",IF('Познавательное развитие'!V16&lt;0.5,"не сформирован", "в стадии формирования")))</f>
        <v/>
      </c>
      <c r="CN15" s="96" t="str">
        <f>IF('Познавательное развитие'!W16="","",IF('Познавательное развитие'!W16&gt;1.5,"сформирован",IF('Познавательное развитие'!W16&lt;0.5,"не сформирован", "в стадии формирования")))</f>
        <v/>
      </c>
      <c r="CO15" s="96" t="str">
        <f>IF('Познавательное развитие'!AD16="","",IF('Познавательное развитие'!AD16&gt;1.5,"сформирован",IF('Познавательное развитие'!AD16&lt;0.5,"не сформирован", "в стадии формирования")))</f>
        <v/>
      </c>
      <c r="CP15" s="96" t="str">
        <f>IF('Познавательное развитие'!AI16="","",IF('Познавательное развитие'!AI16&gt;1.5,"сформирован",IF('Познавательное развитие'!AI16&lt;0.5,"не сформирован", "в стадии формирования")))</f>
        <v/>
      </c>
      <c r="CQ15" s="96" t="str">
        <f>IF('Познавательное развитие'!AK16="","",IF('Познавательное развитие'!AK16&gt;1.5,"сформирован",IF('Познавательное развитие'!AK16&lt;0.5,"не сформирован", "в стадии формирования")))</f>
        <v/>
      </c>
      <c r="CR15" s="96" t="str">
        <f>IF('Познавательное развитие'!AL16="","",IF('Познавательное развитие'!AL16&gt;1.5,"сформирован",IF('Познавательное развитие'!AL16&lt;0.5,"не сформирован", "в стадии формирования")))</f>
        <v/>
      </c>
      <c r="CS15" s="96" t="str">
        <f>IF('Речевое развитие'!S15="","",IF('Речевое развитие'!S15&gt;1.5,"сформирован",IF('Речевое развитие'!S15&lt;0.5,"не сформирован", "в стадии формирования")))</f>
        <v/>
      </c>
      <c r="CT15" s="96" t="str">
        <f>IF('Речевое развитие'!T15="","",IF('Речевое развитие'!T15&gt;1.5,"сформирован",IF('Речевое развитие'!T15&lt;0.5,"не сформирован", "в стадии формирования")))</f>
        <v/>
      </c>
      <c r="CU15" s="96" t="str">
        <f>IF('Речевое развитие'!U15="","",IF('Речевое развитие'!U15&gt;1.5,"сформирован",IF('Речевое развитие'!U15&lt;0.5,"не сформирован", "в стадии формирования")))</f>
        <v/>
      </c>
      <c r="CV15" s="96" t="str">
        <f>IF('Речевое развитие'!V15="","",IF('Речевое развитие'!V15&gt;1.5,"сформирован",IF('Речевое развитие'!V15&lt;0.5,"не сформирован", "в стадии формирования")))</f>
        <v/>
      </c>
      <c r="CW15" s="96"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96"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96"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96"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96"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183"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96" t="str">
        <f t="shared" si="6"/>
        <v/>
      </c>
    </row>
    <row r="16" spans="1:121" s="96" customFormat="1">
      <c r="A16" s="155">
        <f>список!A14</f>
        <v>13</v>
      </c>
      <c r="B16" s="153" t="str">
        <f>IF(список!B14="","",список!B14)</f>
        <v/>
      </c>
      <c r="C16" s="149">
        <f>IF(список!C14="","",список!C14)</f>
        <v>0</v>
      </c>
      <c r="D16" s="96"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96"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96"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96"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163" t="str">
        <f>IF('Речевое развитие'!X16="","",IF('Речевое развитие'!X16&gt;1.5,"сформирован",IF('Речевое развитие'!X16&lt;0.5,"не сформирован", "в стадии формирования")))</f>
        <v/>
      </c>
      <c r="J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149" t="str">
        <f>IF('Физическое развитие'!M16="","",IF('Физическое развитие'!M16&gt;1.5,"сформирован",IF('Физическое развитие'!M16&lt;0.5,"не сформирован", "в стадии формирования")))</f>
        <v/>
      </c>
      <c r="L16" s="183"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96" t="str">
        <f t="shared" si="0"/>
        <v/>
      </c>
      <c r="N16" s="165"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165"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165"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165"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165"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165"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165"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165"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16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183"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96" t="str">
        <f t="shared" si="1"/>
        <v/>
      </c>
      <c r="Y16" s="163"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96" t="str">
        <f>IF('Познавательное развитие'!U17="","",IF('Познавательное развитие'!U17&gt;1.5,"сформирован",IF('Познавательное развитие'!U17&lt;0.5,"не сформирован", "в стадии формирования")))</f>
        <v/>
      </c>
      <c r="AA16" s="96" t="str">
        <f>IF('Речевое развитие'!P16="","",IF('Речевое развитие'!P16&gt;1.5,"сформирован",IF('Речевое развитие'!P16&lt;0.5,"не сформирован", "в стадии формирования")))</f>
        <v/>
      </c>
      <c r="AB16" s="96" t="str">
        <f>IF('Речевое развитие'!Q16="","",IF('Речевое развитие'!Q16&gt;1.5,"сформирован",IF('Речевое развитие'!Q16&lt;0.5,"не сформирован", "в стадии формирования")))</f>
        <v/>
      </c>
      <c r="AC16" s="167"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
      </c>
      <c r="AD16" s="167"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
      </c>
      <c r="AE16" s="167"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
      </c>
      <c r="AF16" s="149" t="str">
        <f>IF('Физическое развитие'!T16="","",IF('Физическое развитие'!T16&gt;1.5,"сформирован",IF('Физическое развитие'!T16&lt;0.5,"не сформирован", "в стадии формирования")))</f>
        <v/>
      </c>
      <c r="AG16" s="183"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96" t="str">
        <f t="shared" si="2"/>
        <v/>
      </c>
      <c r="AI16" s="163" t="str">
        <f>IF('Речевое развитие'!D16="","",IF('Речевое развитие'!D16&gt;1.5,"сформирован",IF('Речевое развитие'!D16&lt;0.5,"не сформирован", "в стадии формирования")))</f>
        <v/>
      </c>
      <c r="AJ16" s="163" t="str">
        <f>IF('Речевое развитие'!E16="","",IF('Речевое развитие'!E16&gt;1.5,"сформирован",IF('Речевое развитие'!E16&lt;0.5,"не сформирован", "в стадии формирования")))</f>
        <v/>
      </c>
      <c r="AK16" s="163" t="str">
        <f>IF('Речевое развитие'!F16="","",IF('Речевое развитие'!F16&gt;1.5,"сформирован",IF('Речевое развитие'!F16&lt;0.5,"не сформирован", "в стадии формирования")))</f>
        <v/>
      </c>
      <c r="AL16" s="163" t="str">
        <f>IF('Речевое развитие'!G16="","",IF('Речевое развитие'!G16&gt;1.5,"сформирован",IF('Речевое развитие'!G16&lt;0.5,"не сформирован", "в стадии формирования")))</f>
        <v/>
      </c>
      <c r="AM16" s="163" t="str">
        <f>IF('Речевое развитие'!H16="","",IF('Речевое развитие'!H16&gt;1.5,"сформирован",IF('Речевое развитие'!H16&lt;0.5,"не сформирован", "в стадии формирования")))</f>
        <v/>
      </c>
      <c r="AN16" s="163" t="str">
        <f>IF('Речевое развитие'!I16="","",IF('Речевое развитие'!I16&gt;1.5,"сформирован",IF('Речевое развитие'!I16&lt;0.5,"не сформирован", "в стадии формирования")))</f>
        <v/>
      </c>
      <c r="AO16" s="163" t="str">
        <f>IF('Речевое развитие'!J16="","",IF('Речевое развитие'!J16&gt;1.5,"сформирован",IF('Речевое развитие'!J16&lt;0.5,"не сформирован", "в стадии формирования")))</f>
        <v/>
      </c>
      <c r="AP16" s="163" t="str">
        <f>IF('Речевое развитие'!K16="","",IF('Речевое развитие'!K16&gt;1.5,"сформирован",IF('Речевое развитие'!K16&lt;0.5,"не сформирован", "в стадии формирования")))</f>
        <v/>
      </c>
      <c r="AQ16" s="183"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96" t="str">
        <f t="shared" si="3"/>
        <v/>
      </c>
      <c r="AS16" s="163"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сформирован</v>
      </c>
      <c r="AT16" s="163" t="str">
        <f>IF('Физическое развитие'!D16="","",IF('Физическое развитие'!D16&gt;1.5,"сформирован",IF('Физическое развитие'!D16&lt;0.5,"не сформирован", "в стадии формирования")))</f>
        <v/>
      </c>
      <c r="AU16" s="163" t="str">
        <f>IF('Физическое развитие'!E16="","",IF('Физическое развитие'!E16&gt;1.5,"сформирован",IF('Физическое развитие'!E16&lt;0.5,"не сформирован", "в стадии формирования")))</f>
        <v/>
      </c>
      <c r="AV16" s="163" t="str">
        <f>IF('Физическое развитие'!F16="","",IF('Физическое развитие'!F16&gt;1.5,"сформирован",IF('Физическое развитие'!F16&lt;0.5,"не сформирован", "в стадии формирования")))</f>
        <v/>
      </c>
      <c r="AW16" s="163" t="str">
        <f>IF('Физическое развитие'!G16="","",IF('Физическое развитие'!G16&gt;1.5,"сформирован",IF('Физическое развитие'!G16&lt;0.5,"не сформирован", "в стадии формирования")))</f>
        <v/>
      </c>
      <c r="AX16" s="163" t="str">
        <f>IF('Физическое развитие'!H16="","",IF('Физическое развитие'!H16&gt;1.5,"сформирован",IF('Физическое развитие'!H16&lt;0.5,"не сформирован", "в стадии формирования")))</f>
        <v/>
      </c>
      <c r="AY16" s="163" t="str">
        <f>IF('Физическое развитие'!I16="","",IF('Физическое развитие'!I16&gt;1.5,"сформирован",IF('Физическое развитие'!I16&lt;0.5,"не сформирован", "в стадии формирования")))</f>
        <v/>
      </c>
      <c r="AZ16" s="163" t="str">
        <f>IF('Физическое развитие'!J16="","",IF('Физическое развитие'!J16&gt;1.5,"сформирован",IF('Физическое развитие'!J16&lt;0.5,"не сформирован", "в стадии формирования")))</f>
        <v/>
      </c>
      <c r="BA16" s="163" t="str">
        <f>IF('Физическое развитие'!K16="","",IF('Физическое развитие'!K16&gt;1.5,"сформирован",IF('Физическое развитие'!K16&lt;0.5,"не сформирован", "в стадии формирования")))</f>
        <v/>
      </c>
      <c r="BB16" s="163" t="str">
        <f>IF('Физическое развитие'!L16="","",IF('Физическое развитие'!L16&gt;1.5,"сформирован",IF('Физическое развитие'!L16&lt;0.5,"не сформирован", "в стадии формирования")))</f>
        <v/>
      </c>
      <c r="BC16" s="163" t="str">
        <f>IF('Физическое развитие'!M16="","",IF('Физическое развитие'!M16&gt;1.5,"сформирован",IF('Физическое развитие'!M16&lt;0.5,"не сформирован", "в стадии формирования")))</f>
        <v/>
      </c>
      <c r="BD16" s="163" t="str">
        <f>IF('Физическое развитие'!N16="","",IF('Физическое развитие'!N16&gt;1.5,"сформирован",IF('Физическое развитие'!N16&lt;0.5,"не сформирован", "в стадии формирования")))</f>
        <v/>
      </c>
      <c r="BE16" s="163" t="str">
        <f>IF('Физическое развитие'!O16="","",IF('Физическое развитие'!O16&gt;1.5,"сформирован",IF('Физическое развитие'!O16&lt;0.5,"не сформирован", "в стадии формирования")))</f>
        <v/>
      </c>
      <c r="BF16" s="183"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96" t="str">
        <f t="shared" si="4"/>
        <v/>
      </c>
      <c r="BH16" s="96"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96"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96"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96"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96"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96"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96"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96"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96"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96"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96"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96" t="str">
        <f>IF('Физическое развитие'!Q16="","",IF('Физическое развитие'!Q16&gt;1.5,"сформирован",IF('Физическое развитие'!Q16&lt;0.5,"не сформирован", "в стадии формирования")))</f>
        <v/>
      </c>
      <c r="BT16" s="96" t="str">
        <f>IF('Физическое развитие'!R16="","",IF('Физическое развитие'!R16&gt;1.5,"сформирован",IF('Физическое развитие'!R16&lt;0.5,"не сформирован", "в стадии формирования")))</f>
        <v/>
      </c>
      <c r="BU16" s="96" t="str">
        <f>IF('Физическое развитие'!S16="","",IF('Физическое развитие'!S16&gt;1.5,"сформирован",IF('Физическое развитие'!S16&lt;0.5,"не сформирован", "в стадии формирования")))</f>
        <v/>
      </c>
      <c r="BV16" s="96" t="str">
        <f>IF('Физическое развитие'!T16="","",IF('Физическое развитие'!T16&gt;1.5,"сформирован",IF('Физическое развитие'!T16&lt;0.5,"не сформирован", "в стадии формирования")))</f>
        <v/>
      </c>
      <c r="BW16" s="96" t="str">
        <f>IF('Физическое развитие'!U16="","",IF('Физическое развитие'!U16&gt;1.5,"сформирован",IF('Физическое развитие'!U16&lt;0.5,"не сформирован", "в стадии формирования")))</f>
        <v/>
      </c>
      <c r="BX16" s="183"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96" t="str">
        <f t="shared" si="5"/>
        <v/>
      </c>
      <c r="BZ16" s="96"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96"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96"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96" t="str">
        <f>IF('Познавательное развитие'!D17="","",IF('Познавательное развитие'!D17&gt;1.5,"сформирован",IF('Познавательное развитие'!D17&lt;0.5,"не сформирован", "в стадии формирования")))</f>
        <v/>
      </c>
      <c r="CD16" s="96" t="str">
        <f>IF('Познавательное развитие'!E17="","",IF('Познавательное развитие'!E17&gt;1.5,"сформирован",IF('Познавательное развитие'!E17&lt;0.5,"не сформирован", "в стадии формирования")))</f>
        <v/>
      </c>
      <c r="CE16" s="96" t="str">
        <f>IF('Познавательное развитие'!F17="","",IF('Познавательное развитие'!F17&gt;1.5,"сформирован",IF('Познавательное развитие'!F17&lt;0.5,"не сформирован", "в стадии формирования")))</f>
        <v/>
      </c>
      <c r="CF16" s="96" t="str">
        <f>IF('Познавательное развитие'!I17="","",IF('Познавательное развитие'!I17&gt;1.5,"сформирован",IF('Познавательное развитие'!I17&lt;0.5,"не сформирован", "в стадии формирования")))</f>
        <v/>
      </c>
      <c r="CG16" s="96" t="str">
        <f>IF('Познавательное развитие'!J17="","",IF('Познавательное развитие'!J17&gt;1.5,"сформирован",IF('Познавательное развитие'!J17&lt;0.5,"не сформирован", "в стадии формирования")))</f>
        <v/>
      </c>
      <c r="CH16" s="96" t="str">
        <f>IF('Познавательное развитие'!K17="","",IF('Познавательное развитие'!K17&gt;1.5,"сформирован",IF('Познавательное развитие'!K17&lt;0.5,"не сформирован", "в стадии формирования")))</f>
        <v/>
      </c>
      <c r="CI16" s="96" t="str">
        <f>IF('Познавательное развитие'!L17="","",IF('Познавательное развитие'!L17&gt;1.5,"сформирован",IF('Познавательное развитие'!L17&lt;0.5,"не сформирован", "в стадии формирования")))</f>
        <v/>
      </c>
      <c r="CJ16" s="96" t="str">
        <f>IF('Познавательное развитие'!M17="","",IF('Познавательное развитие'!M17&gt;1.5,"сформирован",IF('Познавательное развитие'!M17&lt;0.5,"не сформирован", "в стадии формирования")))</f>
        <v/>
      </c>
      <c r="CK16" s="96" t="str">
        <f>IF('Познавательное развитие'!S17="","",IF('Познавательное развитие'!S17&gt;1.5,"сформирован",IF('Познавательное развитие'!S17&lt;0.5,"не сформирован", "в стадии формирования")))</f>
        <v/>
      </c>
      <c r="CL16" s="96" t="str">
        <f>IF('Познавательное развитие'!T17="","",IF('Познавательное развитие'!T17&gt;1.5,"сформирован",IF('Познавательное развитие'!T17&lt;0.5,"не сформирован", "в стадии формирования")))</f>
        <v/>
      </c>
      <c r="CM16" s="96" t="str">
        <f>IF('Познавательное развитие'!V17="","",IF('Познавательное развитие'!V17&gt;1.5,"сформирован",IF('Познавательное развитие'!V17&lt;0.5,"не сформирован", "в стадии формирования")))</f>
        <v/>
      </c>
      <c r="CN16" s="96" t="str">
        <f>IF('Познавательное развитие'!W17="","",IF('Познавательное развитие'!W17&gt;1.5,"сформирован",IF('Познавательное развитие'!W17&lt;0.5,"не сформирован", "в стадии формирования")))</f>
        <v/>
      </c>
      <c r="CO16" s="96" t="str">
        <f>IF('Познавательное развитие'!AD17="","",IF('Познавательное развитие'!AD17&gt;1.5,"сформирован",IF('Познавательное развитие'!AD17&lt;0.5,"не сформирован", "в стадии формирования")))</f>
        <v/>
      </c>
      <c r="CP16" s="96" t="str">
        <f>IF('Познавательное развитие'!AI17="","",IF('Познавательное развитие'!AI17&gt;1.5,"сформирован",IF('Познавательное развитие'!AI17&lt;0.5,"не сформирован", "в стадии формирования")))</f>
        <v/>
      </c>
      <c r="CQ16" s="96" t="str">
        <f>IF('Познавательное развитие'!AK17="","",IF('Познавательное развитие'!AK17&gt;1.5,"сформирован",IF('Познавательное развитие'!AK17&lt;0.5,"не сформирован", "в стадии формирования")))</f>
        <v/>
      </c>
      <c r="CR16" s="96" t="str">
        <f>IF('Познавательное развитие'!AL17="","",IF('Познавательное развитие'!AL17&gt;1.5,"сформирован",IF('Познавательное развитие'!AL17&lt;0.5,"не сформирован", "в стадии формирования")))</f>
        <v/>
      </c>
      <c r="CS16" s="96" t="str">
        <f>IF('Речевое развитие'!S16="","",IF('Речевое развитие'!S16&gt;1.5,"сформирован",IF('Речевое развитие'!S16&lt;0.5,"не сформирован", "в стадии формирования")))</f>
        <v/>
      </c>
      <c r="CT16" s="96" t="str">
        <f>IF('Речевое развитие'!T16="","",IF('Речевое развитие'!T16&gt;1.5,"сформирован",IF('Речевое развитие'!T16&lt;0.5,"не сформирован", "в стадии формирования")))</f>
        <v/>
      </c>
      <c r="CU16" s="96" t="str">
        <f>IF('Речевое развитие'!U16="","",IF('Речевое развитие'!U16&gt;1.5,"сформирован",IF('Речевое развитие'!U16&lt;0.5,"не сформирован", "в стадии формирования")))</f>
        <v/>
      </c>
      <c r="CV16" s="96" t="str">
        <f>IF('Речевое развитие'!V16="","",IF('Речевое развитие'!V16&gt;1.5,"сформирован",IF('Речевое развитие'!V16&lt;0.5,"не сформирован", "в стадии формирования")))</f>
        <v/>
      </c>
      <c r="CW16" s="96"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96"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96"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96"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96"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183"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96" t="str">
        <f t="shared" si="6"/>
        <v/>
      </c>
    </row>
    <row r="17" spans="1:107" s="96" customFormat="1">
      <c r="A17" s="155">
        <f>список!A15</f>
        <v>14</v>
      </c>
      <c r="B17" s="153" t="str">
        <f>IF(список!B15="","",список!B15)</f>
        <v/>
      </c>
      <c r="C17" s="149">
        <f>IF(список!C15="","",список!C15)</f>
        <v>0</v>
      </c>
      <c r="D17" s="96"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96"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96"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96"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163" t="str">
        <f>IF('Речевое развитие'!X17="","",IF('Речевое развитие'!X17&gt;1.5,"сформирован",IF('Речевое развитие'!X17&lt;0.5,"не сформирован", "в стадии формирования")))</f>
        <v/>
      </c>
      <c r="J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149" t="str">
        <f>IF('Физическое развитие'!M17="","",IF('Физическое развитие'!M17&gt;1.5,"сформирован",IF('Физическое развитие'!M17&lt;0.5,"не сформирован", "в стадии формирования")))</f>
        <v/>
      </c>
      <c r="L17" s="183"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96" t="str">
        <f t="shared" si="0"/>
        <v/>
      </c>
      <c r="N17" s="165"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165"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165"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165"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165"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165"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165"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165"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16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183"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96" t="str">
        <f t="shared" si="1"/>
        <v/>
      </c>
      <c r="Y17" s="163"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96" t="str">
        <f>IF('Познавательное развитие'!U18="","",IF('Познавательное развитие'!U18&gt;1.5,"сформирован",IF('Познавательное развитие'!U18&lt;0.5,"не сформирован", "в стадии формирования")))</f>
        <v/>
      </c>
      <c r="AA17" s="96" t="str">
        <f>IF('Речевое развитие'!P17="","",IF('Речевое развитие'!P17&gt;1.5,"сформирован",IF('Речевое развитие'!P17&lt;0.5,"не сформирован", "в стадии формирования")))</f>
        <v/>
      </c>
      <c r="AB17" s="96" t="str">
        <f>IF('Речевое развитие'!Q17="","",IF('Речевое развитие'!Q17&gt;1.5,"сформирован",IF('Речевое развитие'!Q17&lt;0.5,"не сформирован", "в стадии формирования")))</f>
        <v/>
      </c>
      <c r="AC17" s="167"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
      </c>
      <c r="AD17" s="167"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
      </c>
      <c r="AE17" s="167"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
      </c>
      <c r="AF17" s="149" t="str">
        <f>IF('Физическое развитие'!T17="","",IF('Физическое развитие'!T17&gt;1.5,"сформирован",IF('Физическое развитие'!T17&lt;0.5,"не сформирован", "в стадии формирования")))</f>
        <v/>
      </c>
      <c r="AG17" s="183"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96" t="str">
        <f t="shared" si="2"/>
        <v/>
      </c>
      <c r="AI17" s="163" t="str">
        <f>IF('Речевое развитие'!D17="","",IF('Речевое развитие'!D17&gt;1.5,"сформирован",IF('Речевое развитие'!D17&lt;0.5,"не сформирован", "в стадии формирования")))</f>
        <v/>
      </c>
      <c r="AJ17" s="163" t="str">
        <f>IF('Речевое развитие'!E17="","",IF('Речевое развитие'!E17&gt;1.5,"сформирован",IF('Речевое развитие'!E17&lt;0.5,"не сформирован", "в стадии формирования")))</f>
        <v/>
      </c>
      <c r="AK17" s="163" t="str">
        <f>IF('Речевое развитие'!F17="","",IF('Речевое развитие'!F17&gt;1.5,"сформирован",IF('Речевое развитие'!F17&lt;0.5,"не сформирован", "в стадии формирования")))</f>
        <v/>
      </c>
      <c r="AL17" s="163" t="str">
        <f>IF('Речевое развитие'!G17="","",IF('Речевое развитие'!G17&gt;1.5,"сформирован",IF('Речевое развитие'!G17&lt;0.5,"не сформирован", "в стадии формирования")))</f>
        <v/>
      </c>
      <c r="AM17" s="163" t="str">
        <f>IF('Речевое развитие'!H17="","",IF('Речевое развитие'!H17&gt;1.5,"сформирован",IF('Речевое развитие'!H17&lt;0.5,"не сформирован", "в стадии формирования")))</f>
        <v/>
      </c>
      <c r="AN17" s="163" t="str">
        <f>IF('Речевое развитие'!I17="","",IF('Речевое развитие'!I17&gt;1.5,"сформирован",IF('Речевое развитие'!I17&lt;0.5,"не сформирован", "в стадии формирования")))</f>
        <v/>
      </c>
      <c r="AO17" s="163" t="str">
        <f>IF('Речевое развитие'!J17="","",IF('Речевое развитие'!J17&gt;1.5,"сформирован",IF('Речевое развитие'!J17&lt;0.5,"не сформирован", "в стадии формирования")))</f>
        <v/>
      </c>
      <c r="AP17" s="163" t="str">
        <f>IF('Речевое развитие'!K17="","",IF('Речевое развитие'!K17&gt;1.5,"сформирован",IF('Речевое развитие'!K17&lt;0.5,"не сформирован", "в стадии формирования")))</f>
        <v/>
      </c>
      <c r="AQ17" s="183"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96" t="str">
        <f t="shared" si="3"/>
        <v/>
      </c>
      <c r="AS17" s="163"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сформирован</v>
      </c>
      <c r="AT17" s="163" t="str">
        <f>IF('Физическое развитие'!D17="","",IF('Физическое развитие'!D17&gt;1.5,"сформирован",IF('Физическое развитие'!D17&lt;0.5,"не сформирован", "в стадии формирования")))</f>
        <v/>
      </c>
      <c r="AU17" s="163" t="str">
        <f>IF('Физическое развитие'!E17="","",IF('Физическое развитие'!E17&gt;1.5,"сформирован",IF('Физическое развитие'!E17&lt;0.5,"не сформирован", "в стадии формирования")))</f>
        <v/>
      </c>
      <c r="AV17" s="163" t="str">
        <f>IF('Физическое развитие'!F17="","",IF('Физическое развитие'!F17&gt;1.5,"сформирован",IF('Физическое развитие'!F17&lt;0.5,"не сформирован", "в стадии формирования")))</f>
        <v/>
      </c>
      <c r="AW17" s="163" t="str">
        <f>IF('Физическое развитие'!G17="","",IF('Физическое развитие'!G17&gt;1.5,"сформирован",IF('Физическое развитие'!G17&lt;0.5,"не сформирован", "в стадии формирования")))</f>
        <v/>
      </c>
      <c r="AX17" s="163" t="str">
        <f>IF('Физическое развитие'!H17="","",IF('Физическое развитие'!H17&gt;1.5,"сформирован",IF('Физическое развитие'!H17&lt;0.5,"не сформирован", "в стадии формирования")))</f>
        <v/>
      </c>
      <c r="AY17" s="163" t="str">
        <f>IF('Физическое развитие'!I17="","",IF('Физическое развитие'!I17&gt;1.5,"сформирован",IF('Физическое развитие'!I17&lt;0.5,"не сформирован", "в стадии формирования")))</f>
        <v/>
      </c>
      <c r="AZ17" s="163" t="str">
        <f>IF('Физическое развитие'!J17="","",IF('Физическое развитие'!J17&gt;1.5,"сформирован",IF('Физическое развитие'!J17&lt;0.5,"не сформирован", "в стадии формирования")))</f>
        <v/>
      </c>
      <c r="BA17" s="163" t="str">
        <f>IF('Физическое развитие'!K17="","",IF('Физическое развитие'!K17&gt;1.5,"сформирован",IF('Физическое развитие'!K17&lt;0.5,"не сформирован", "в стадии формирования")))</f>
        <v/>
      </c>
      <c r="BB17" s="163" t="str">
        <f>IF('Физическое развитие'!L17="","",IF('Физическое развитие'!L17&gt;1.5,"сформирован",IF('Физическое развитие'!L17&lt;0.5,"не сформирован", "в стадии формирования")))</f>
        <v/>
      </c>
      <c r="BC17" s="163" t="str">
        <f>IF('Физическое развитие'!M17="","",IF('Физическое развитие'!M17&gt;1.5,"сформирован",IF('Физическое развитие'!M17&lt;0.5,"не сформирован", "в стадии формирования")))</f>
        <v/>
      </c>
      <c r="BD17" s="163" t="str">
        <f>IF('Физическое развитие'!N17="","",IF('Физическое развитие'!N17&gt;1.5,"сформирован",IF('Физическое развитие'!N17&lt;0.5,"не сформирован", "в стадии формирования")))</f>
        <v/>
      </c>
      <c r="BE17" s="163" t="str">
        <f>IF('Физическое развитие'!O17="","",IF('Физическое развитие'!O17&gt;1.5,"сформирован",IF('Физическое развитие'!O17&lt;0.5,"не сформирован", "в стадии формирования")))</f>
        <v/>
      </c>
      <c r="BF17" s="183"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96" t="str">
        <f t="shared" si="4"/>
        <v/>
      </c>
      <c r="BH17" s="96"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96"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96"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96"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96"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96"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96"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96"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96"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96"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96"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96" t="str">
        <f>IF('Физическое развитие'!Q17="","",IF('Физическое развитие'!Q17&gt;1.5,"сформирован",IF('Физическое развитие'!Q17&lt;0.5,"не сформирован", "в стадии формирования")))</f>
        <v/>
      </c>
      <c r="BT17" s="96" t="str">
        <f>IF('Физическое развитие'!R17="","",IF('Физическое развитие'!R17&gt;1.5,"сформирован",IF('Физическое развитие'!R17&lt;0.5,"не сформирован", "в стадии формирования")))</f>
        <v/>
      </c>
      <c r="BU17" s="96" t="str">
        <f>IF('Физическое развитие'!S17="","",IF('Физическое развитие'!S17&gt;1.5,"сформирован",IF('Физическое развитие'!S17&lt;0.5,"не сформирован", "в стадии формирования")))</f>
        <v/>
      </c>
      <c r="BV17" s="96" t="str">
        <f>IF('Физическое развитие'!T17="","",IF('Физическое развитие'!T17&gt;1.5,"сформирован",IF('Физическое развитие'!T17&lt;0.5,"не сформирован", "в стадии формирования")))</f>
        <v/>
      </c>
      <c r="BW17" s="96" t="str">
        <f>IF('Физическое развитие'!U17="","",IF('Физическое развитие'!U17&gt;1.5,"сформирован",IF('Физическое развитие'!U17&lt;0.5,"не сформирован", "в стадии формирования")))</f>
        <v/>
      </c>
      <c r="BX17" s="183"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96" t="str">
        <f t="shared" si="5"/>
        <v/>
      </c>
      <c r="BZ17" s="96"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96"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96"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96" t="str">
        <f>IF('Познавательное развитие'!D18="","",IF('Познавательное развитие'!D18&gt;1.5,"сформирован",IF('Познавательное развитие'!D18&lt;0.5,"не сформирован", "в стадии формирования")))</f>
        <v/>
      </c>
      <c r="CD17" s="96" t="str">
        <f>IF('Познавательное развитие'!E18="","",IF('Познавательное развитие'!E18&gt;1.5,"сформирован",IF('Познавательное развитие'!E18&lt;0.5,"не сформирован", "в стадии формирования")))</f>
        <v/>
      </c>
      <c r="CE17" s="96" t="str">
        <f>IF('Познавательное развитие'!F18="","",IF('Познавательное развитие'!F18&gt;1.5,"сформирован",IF('Познавательное развитие'!F18&lt;0.5,"не сформирован", "в стадии формирования")))</f>
        <v/>
      </c>
      <c r="CF17" s="96" t="str">
        <f>IF('Познавательное развитие'!I18="","",IF('Познавательное развитие'!I18&gt;1.5,"сформирован",IF('Познавательное развитие'!I18&lt;0.5,"не сформирован", "в стадии формирования")))</f>
        <v/>
      </c>
      <c r="CG17" s="96" t="str">
        <f>IF('Познавательное развитие'!J18="","",IF('Познавательное развитие'!J18&gt;1.5,"сформирован",IF('Познавательное развитие'!J18&lt;0.5,"не сформирован", "в стадии формирования")))</f>
        <v/>
      </c>
      <c r="CH17" s="96" t="str">
        <f>IF('Познавательное развитие'!K18="","",IF('Познавательное развитие'!K18&gt;1.5,"сформирован",IF('Познавательное развитие'!K18&lt;0.5,"не сформирован", "в стадии формирования")))</f>
        <v/>
      </c>
      <c r="CI17" s="96" t="str">
        <f>IF('Познавательное развитие'!L18="","",IF('Познавательное развитие'!L18&gt;1.5,"сформирован",IF('Познавательное развитие'!L18&lt;0.5,"не сформирован", "в стадии формирования")))</f>
        <v/>
      </c>
      <c r="CJ17" s="96" t="str">
        <f>IF('Познавательное развитие'!M18="","",IF('Познавательное развитие'!M18&gt;1.5,"сформирован",IF('Познавательное развитие'!M18&lt;0.5,"не сформирован", "в стадии формирования")))</f>
        <v/>
      </c>
      <c r="CK17" s="96" t="str">
        <f>IF('Познавательное развитие'!S18="","",IF('Познавательное развитие'!S18&gt;1.5,"сформирован",IF('Познавательное развитие'!S18&lt;0.5,"не сформирован", "в стадии формирования")))</f>
        <v/>
      </c>
      <c r="CL17" s="96" t="str">
        <f>IF('Познавательное развитие'!T18="","",IF('Познавательное развитие'!T18&gt;1.5,"сформирован",IF('Познавательное развитие'!T18&lt;0.5,"не сформирован", "в стадии формирования")))</f>
        <v/>
      </c>
      <c r="CM17" s="96" t="str">
        <f>IF('Познавательное развитие'!V18="","",IF('Познавательное развитие'!V18&gt;1.5,"сформирован",IF('Познавательное развитие'!V18&lt;0.5,"не сформирован", "в стадии формирования")))</f>
        <v/>
      </c>
      <c r="CN17" s="96" t="str">
        <f>IF('Познавательное развитие'!W18="","",IF('Познавательное развитие'!W18&gt;1.5,"сформирован",IF('Познавательное развитие'!W18&lt;0.5,"не сформирован", "в стадии формирования")))</f>
        <v/>
      </c>
      <c r="CO17" s="96" t="str">
        <f>IF('Познавательное развитие'!AD18="","",IF('Познавательное развитие'!AD18&gt;1.5,"сформирован",IF('Познавательное развитие'!AD18&lt;0.5,"не сформирован", "в стадии формирования")))</f>
        <v/>
      </c>
      <c r="CP17" s="96" t="str">
        <f>IF('Познавательное развитие'!AI18="","",IF('Познавательное развитие'!AI18&gt;1.5,"сформирован",IF('Познавательное развитие'!AI18&lt;0.5,"не сформирован", "в стадии формирования")))</f>
        <v/>
      </c>
      <c r="CQ17" s="96" t="str">
        <f>IF('Познавательное развитие'!AK18="","",IF('Познавательное развитие'!AK18&gt;1.5,"сформирован",IF('Познавательное развитие'!AK18&lt;0.5,"не сформирован", "в стадии формирования")))</f>
        <v/>
      </c>
      <c r="CR17" s="96" t="str">
        <f>IF('Познавательное развитие'!AL18="","",IF('Познавательное развитие'!AL18&gt;1.5,"сформирован",IF('Познавательное развитие'!AL18&lt;0.5,"не сформирован", "в стадии формирования")))</f>
        <v/>
      </c>
      <c r="CS17" s="96" t="str">
        <f>IF('Речевое развитие'!S17="","",IF('Речевое развитие'!S17&gt;1.5,"сформирован",IF('Речевое развитие'!S17&lt;0.5,"не сформирован", "в стадии формирования")))</f>
        <v/>
      </c>
      <c r="CT17" s="96" t="str">
        <f>IF('Речевое развитие'!T17="","",IF('Речевое развитие'!T17&gt;1.5,"сформирован",IF('Речевое развитие'!T17&lt;0.5,"не сформирован", "в стадии формирования")))</f>
        <v/>
      </c>
      <c r="CU17" s="96" t="str">
        <f>IF('Речевое развитие'!U17="","",IF('Речевое развитие'!U17&gt;1.5,"сформирован",IF('Речевое развитие'!U17&lt;0.5,"не сформирован", "в стадии формирования")))</f>
        <v/>
      </c>
      <c r="CV17" s="96" t="str">
        <f>IF('Речевое развитие'!V17="","",IF('Речевое развитие'!V17&gt;1.5,"сформирован",IF('Речевое развитие'!V17&lt;0.5,"не сформирован", "в стадии формирования")))</f>
        <v/>
      </c>
      <c r="CW17" s="96"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96"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96"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96"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96"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183"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96" t="str">
        <f t="shared" si="6"/>
        <v/>
      </c>
    </row>
    <row r="18" spans="1:107" s="96" customFormat="1">
      <c r="A18" s="155">
        <f>список!A16</f>
        <v>15</v>
      </c>
      <c r="B18" s="153" t="str">
        <f>IF(список!B16="","",список!B16)</f>
        <v/>
      </c>
      <c r="C18" s="149">
        <f>IF(список!C16="","",список!C16)</f>
        <v>0</v>
      </c>
      <c r="D18" s="96"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96"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96"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96"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163" t="str">
        <f>IF('Речевое развитие'!X18="","",IF('Речевое развитие'!X18&gt;1.5,"сформирован",IF('Речевое развитие'!X18&lt;0.5,"не сформирован", "в стадии формирования")))</f>
        <v/>
      </c>
      <c r="J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149" t="str">
        <f>IF('Физическое развитие'!M18="","",IF('Физическое развитие'!M18&gt;1.5,"сформирован",IF('Физическое развитие'!M18&lt;0.5,"не сформирован", "в стадии формирования")))</f>
        <v/>
      </c>
      <c r="L18" s="183"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96" t="str">
        <f t="shared" si="0"/>
        <v/>
      </c>
      <c r="N18" s="165"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165"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165"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165"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165"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165"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165"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165"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16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183"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96" t="str">
        <f t="shared" si="1"/>
        <v/>
      </c>
      <c r="Y18" s="163"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96" t="str">
        <f>IF('Познавательное развитие'!U19="","",IF('Познавательное развитие'!U19&gt;1.5,"сформирован",IF('Познавательное развитие'!U19&lt;0.5,"не сформирован", "в стадии формирования")))</f>
        <v/>
      </c>
      <c r="AA18" s="96" t="str">
        <f>IF('Речевое развитие'!P18="","",IF('Речевое развитие'!P18&gt;1.5,"сформирован",IF('Речевое развитие'!P18&lt;0.5,"не сформирован", "в стадии формирования")))</f>
        <v/>
      </c>
      <c r="AB18" s="96" t="str">
        <f>IF('Речевое развитие'!Q18="","",IF('Речевое развитие'!Q18&gt;1.5,"сформирован",IF('Речевое развитие'!Q18&lt;0.5,"не сформирован", "в стадии формирования")))</f>
        <v/>
      </c>
      <c r="AC18" s="167"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
      </c>
      <c r="AD18" s="167"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
      </c>
      <c r="AE18" s="167"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
      </c>
      <c r="AF18" s="149" t="str">
        <f>IF('Физическое развитие'!T18="","",IF('Физическое развитие'!T18&gt;1.5,"сформирован",IF('Физическое развитие'!T18&lt;0.5,"не сформирован", "в стадии формирования")))</f>
        <v/>
      </c>
      <c r="AG18" s="183"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96" t="str">
        <f t="shared" si="2"/>
        <v/>
      </c>
      <c r="AI18" s="163" t="str">
        <f>IF('Речевое развитие'!D18="","",IF('Речевое развитие'!D18&gt;1.5,"сформирован",IF('Речевое развитие'!D18&lt;0.5,"не сформирован", "в стадии формирования")))</f>
        <v/>
      </c>
      <c r="AJ18" s="163" t="str">
        <f>IF('Речевое развитие'!E18="","",IF('Речевое развитие'!E18&gt;1.5,"сформирован",IF('Речевое развитие'!E18&lt;0.5,"не сформирован", "в стадии формирования")))</f>
        <v/>
      </c>
      <c r="AK18" s="163" t="str">
        <f>IF('Речевое развитие'!F18="","",IF('Речевое развитие'!F18&gt;1.5,"сформирован",IF('Речевое развитие'!F18&lt;0.5,"не сформирован", "в стадии формирования")))</f>
        <v/>
      </c>
      <c r="AL18" s="163" t="str">
        <f>IF('Речевое развитие'!G18="","",IF('Речевое развитие'!G18&gt;1.5,"сформирован",IF('Речевое развитие'!G18&lt;0.5,"не сформирован", "в стадии формирования")))</f>
        <v/>
      </c>
      <c r="AM18" s="163" t="str">
        <f>IF('Речевое развитие'!H18="","",IF('Речевое развитие'!H18&gt;1.5,"сформирован",IF('Речевое развитие'!H18&lt;0.5,"не сформирован", "в стадии формирования")))</f>
        <v/>
      </c>
      <c r="AN18" s="163" t="str">
        <f>IF('Речевое развитие'!I18="","",IF('Речевое развитие'!I18&gt;1.5,"сформирован",IF('Речевое развитие'!I18&lt;0.5,"не сформирован", "в стадии формирования")))</f>
        <v/>
      </c>
      <c r="AO18" s="163" t="str">
        <f>IF('Речевое развитие'!J18="","",IF('Речевое развитие'!J18&gt;1.5,"сформирован",IF('Речевое развитие'!J18&lt;0.5,"не сформирован", "в стадии формирования")))</f>
        <v/>
      </c>
      <c r="AP18" s="163" t="str">
        <f>IF('Речевое развитие'!K18="","",IF('Речевое развитие'!K18&gt;1.5,"сформирован",IF('Речевое развитие'!K18&lt;0.5,"не сформирован", "в стадии формирования")))</f>
        <v/>
      </c>
      <c r="AQ18" s="183"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96" t="str">
        <f t="shared" si="3"/>
        <v/>
      </c>
      <c r="AS18" s="163"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сформирован</v>
      </c>
      <c r="AT18" s="163" t="str">
        <f>IF('Физическое развитие'!D18="","",IF('Физическое развитие'!D18&gt;1.5,"сформирован",IF('Физическое развитие'!D18&lt;0.5,"не сформирован", "в стадии формирования")))</f>
        <v/>
      </c>
      <c r="AU18" s="163" t="str">
        <f>IF('Физическое развитие'!E18="","",IF('Физическое развитие'!E18&gt;1.5,"сформирован",IF('Физическое развитие'!E18&lt;0.5,"не сформирован", "в стадии формирования")))</f>
        <v/>
      </c>
      <c r="AV18" s="163" t="str">
        <f>IF('Физическое развитие'!F18="","",IF('Физическое развитие'!F18&gt;1.5,"сформирован",IF('Физическое развитие'!F18&lt;0.5,"не сформирован", "в стадии формирования")))</f>
        <v/>
      </c>
      <c r="AW18" s="163" t="str">
        <f>IF('Физическое развитие'!G18="","",IF('Физическое развитие'!G18&gt;1.5,"сформирован",IF('Физическое развитие'!G18&lt;0.5,"не сформирован", "в стадии формирования")))</f>
        <v/>
      </c>
      <c r="AX18" s="163" t="str">
        <f>IF('Физическое развитие'!H18="","",IF('Физическое развитие'!H18&gt;1.5,"сформирован",IF('Физическое развитие'!H18&lt;0.5,"не сформирован", "в стадии формирования")))</f>
        <v/>
      </c>
      <c r="AY18" s="163" t="str">
        <f>IF('Физическое развитие'!I18="","",IF('Физическое развитие'!I18&gt;1.5,"сформирован",IF('Физическое развитие'!I18&lt;0.5,"не сформирован", "в стадии формирования")))</f>
        <v/>
      </c>
      <c r="AZ18" s="163" t="str">
        <f>IF('Физическое развитие'!J18="","",IF('Физическое развитие'!J18&gt;1.5,"сформирован",IF('Физическое развитие'!J18&lt;0.5,"не сформирован", "в стадии формирования")))</f>
        <v/>
      </c>
      <c r="BA18" s="163" t="str">
        <f>IF('Физическое развитие'!K18="","",IF('Физическое развитие'!K18&gt;1.5,"сформирован",IF('Физическое развитие'!K18&lt;0.5,"не сформирован", "в стадии формирования")))</f>
        <v/>
      </c>
      <c r="BB18" s="163" t="str">
        <f>IF('Физическое развитие'!L18="","",IF('Физическое развитие'!L18&gt;1.5,"сформирован",IF('Физическое развитие'!L18&lt;0.5,"не сформирован", "в стадии формирования")))</f>
        <v/>
      </c>
      <c r="BC18" s="163" t="str">
        <f>IF('Физическое развитие'!M18="","",IF('Физическое развитие'!M18&gt;1.5,"сформирован",IF('Физическое развитие'!M18&lt;0.5,"не сформирован", "в стадии формирования")))</f>
        <v/>
      </c>
      <c r="BD18" s="163" t="str">
        <f>IF('Физическое развитие'!N18="","",IF('Физическое развитие'!N18&gt;1.5,"сформирован",IF('Физическое развитие'!N18&lt;0.5,"не сформирован", "в стадии формирования")))</f>
        <v/>
      </c>
      <c r="BE18" s="163" t="str">
        <f>IF('Физическое развитие'!O18="","",IF('Физическое развитие'!O18&gt;1.5,"сформирован",IF('Физическое развитие'!O18&lt;0.5,"не сформирован", "в стадии формирования")))</f>
        <v/>
      </c>
      <c r="BF18" s="183"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96" t="str">
        <f t="shared" si="4"/>
        <v/>
      </c>
      <c r="BH18" s="96"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96"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96"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96"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96"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96"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96"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96"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96"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96"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96"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96" t="str">
        <f>IF('Физическое развитие'!Q18="","",IF('Физическое развитие'!Q18&gt;1.5,"сформирован",IF('Физическое развитие'!Q18&lt;0.5,"не сформирован", "в стадии формирования")))</f>
        <v/>
      </c>
      <c r="BT18" s="96" t="str">
        <f>IF('Физическое развитие'!R18="","",IF('Физическое развитие'!R18&gt;1.5,"сформирован",IF('Физическое развитие'!R18&lt;0.5,"не сформирован", "в стадии формирования")))</f>
        <v/>
      </c>
      <c r="BU18" s="96" t="str">
        <f>IF('Физическое развитие'!S18="","",IF('Физическое развитие'!S18&gt;1.5,"сформирован",IF('Физическое развитие'!S18&lt;0.5,"не сформирован", "в стадии формирования")))</f>
        <v/>
      </c>
      <c r="BV18" s="96" t="str">
        <f>IF('Физическое развитие'!T18="","",IF('Физическое развитие'!T18&gt;1.5,"сформирован",IF('Физическое развитие'!T18&lt;0.5,"не сформирован", "в стадии формирования")))</f>
        <v/>
      </c>
      <c r="BW18" s="96" t="str">
        <f>IF('Физическое развитие'!U18="","",IF('Физическое развитие'!U18&gt;1.5,"сформирован",IF('Физическое развитие'!U18&lt;0.5,"не сформирован", "в стадии формирования")))</f>
        <v/>
      </c>
      <c r="BX18" s="183"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96" t="str">
        <f t="shared" si="5"/>
        <v/>
      </c>
      <c r="BZ18" s="96"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96"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96"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96" t="str">
        <f>IF('Познавательное развитие'!D19="","",IF('Познавательное развитие'!D19&gt;1.5,"сформирован",IF('Познавательное развитие'!D19&lt;0.5,"не сформирован", "в стадии формирования")))</f>
        <v/>
      </c>
      <c r="CD18" s="96" t="str">
        <f>IF('Познавательное развитие'!E19="","",IF('Познавательное развитие'!E19&gt;1.5,"сформирован",IF('Познавательное развитие'!E19&lt;0.5,"не сформирован", "в стадии формирования")))</f>
        <v/>
      </c>
      <c r="CE18" s="96" t="str">
        <f>IF('Познавательное развитие'!F19="","",IF('Познавательное развитие'!F19&gt;1.5,"сформирован",IF('Познавательное развитие'!F19&lt;0.5,"не сформирован", "в стадии формирования")))</f>
        <v/>
      </c>
      <c r="CF18" s="96" t="str">
        <f>IF('Познавательное развитие'!I19="","",IF('Познавательное развитие'!I19&gt;1.5,"сформирован",IF('Познавательное развитие'!I19&lt;0.5,"не сформирован", "в стадии формирования")))</f>
        <v/>
      </c>
      <c r="CG18" s="96" t="str">
        <f>IF('Познавательное развитие'!J19="","",IF('Познавательное развитие'!J19&gt;1.5,"сформирован",IF('Познавательное развитие'!J19&lt;0.5,"не сформирован", "в стадии формирования")))</f>
        <v/>
      </c>
      <c r="CH18" s="96" t="str">
        <f>IF('Познавательное развитие'!K19="","",IF('Познавательное развитие'!K19&gt;1.5,"сформирован",IF('Познавательное развитие'!K19&lt;0.5,"не сформирован", "в стадии формирования")))</f>
        <v/>
      </c>
      <c r="CI18" s="96" t="str">
        <f>IF('Познавательное развитие'!L19="","",IF('Познавательное развитие'!L19&gt;1.5,"сформирован",IF('Познавательное развитие'!L19&lt;0.5,"не сформирован", "в стадии формирования")))</f>
        <v/>
      </c>
      <c r="CJ18" s="96" t="str">
        <f>IF('Познавательное развитие'!M19="","",IF('Познавательное развитие'!M19&gt;1.5,"сформирован",IF('Познавательное развитие'!M19&lt;0.5,"не сформирован", "в стадии формирования")))</f>
        <v/>
      </c>
      <c r="CK18" s="96" t="str">
        <f>IF('Познавательное развитие'!S19="","",IF('Познавательное развитие'!S19&gt;1.5,"сформирован",IF('Познавательное развитие'!S19&lt;0.5,"не сформирован", "в стадии формирования")))</f>
        <v/>
      </c>
      <c r="CL18" s="96" t="str">
        <f>IF('Познавательное развитие'!T19="","",IF('Познавательное развитие'!T19&gt;1.5,"сформирован",IF('Познавательное развитие'!T19&lt;0.5,"не сформирован", "в стадии формирования")))</f>
        <v/>
      </c>
      <c r="CM18" s="96" t="str">
        <f>IF('Познавательное развитие'!V19="","",IF('Познавательное развитие'!V19&gt;1.5,"сформирован",IF('Познавательное развитие'!V19&lt;0.5,"не сформирован", "в стадии формирования")))</f>
        <v/>
      </c>
      <c r="CN18" s="96" t="str">
        <f>IF('Познавательное развитие'!W19="","",IF('Познавательное развитие'!W19&gt;1.5,"сформирован",IF('Познавательное развитие'!W19&lt;0.5,"не сформирован", "в стадии формирования")))</f>
        <v/>
      </c>
      <c r="CO18" s="96" t="str">
        <f>IF('Познавательное развитие'!AD19="","",IF('Познавательное развитие'!AD19&gt;1.5,"сформирован",IF('Познавательное развитие'!AD19&lt;0.5,"не сформирован", "в стадии формирования")))</f>
        <v/>
      </c>
      <c r="CP18" s="96" t="str">
        <f>IF('Познавательное развитие'!AI19="","",IF('Познавательное развитие'!AI19&gt;1.5,"сформирован",IF('Познавательное развитие'!AI19&lt;0.5,"не сформирован", "в стадии формирования")))</f>
        <v/>
      </c>
      <c r="CQ18" s="96" t="str">
        <f>IF('Познавательное развитие'!AK19="","",IF('Познавательное развитие'!AK19&gt;1.5,"сформирован",IF('Познавательное развитие'!AK19&lt;0.5,"не сформирован", "в стадии формирования")))</f>
        <v/>
      </c>
      <c r="CR18" s="96" t="str">
        <f>IF('Познавательное развитие'!AL19="","",IF('Познавательное развитие'!AL19&gt;1.5,"сформирован",IF('Познавательное развитие'!AL19&lt;0.5,"не сформирован", "в стадии формирования")))</f>
        <v/>
      </c>
      <c r="CS18" s="96" t="str">
        <f>IF('Речевое развитие'!S18="","",IF('Речевое развитие'!S18&gt;1.5,"сформирован",IF('Речевое развитие'!S18&lt;0.5,"не сформирован", "в стадии формирования")))</f>
        <v/>
      </c>
      <c r="CT18" s="96" t="str">
        <f>IF('Речевое развитие'!T18="","",IF('Речевое развитие'!T18&gt;1.5,"сформирован",IF('Речевое развитие'!T18&lt;0.5,"не сформирован", "в стадии формирования")))</f>
        <v/>
      </c>
      <c r="CU18" s="96" t="str">
        <f>IF('Речевое развитие'!U18="","",IF('Речевое развитие'!U18&gt;1.5,"сформирован",IF('Речевое развитие'!U18&lt;0.5,"не сформирован", "в стадии формирования")))</f>
        <v/>
      </c>
      <c r="CV18" s="96" t="str">
        <f>IF('Речевое развитие'!V18="","",IF('Речевое развитие'!V18&gt;1.5,"сформирован",IF('Речевое развитие'!V18&lt;0.5,"не сформирован", "в стадии формирования")))</f>
        <v/>
      </c>
      <c r="CW18" s="96"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96"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96"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96"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96"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183"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96" t="str">
        <f t="shared" si="6"/>
        <v/>
      </c>
    </row>
    <row r="19" spans="1:107" s="96" customFormat="1">
      <c r="A19" s="155">
        <f>список!A17</f>
        <v>16</v>
      </c>
      <c r="B19" s="153" t="str">
        <f>IF(список!B17="","",список!B17)</f>
        <v/>
      </c>
      <c r="C19" s="149">
        <f>IF(список!C17="","",список!C17)</f>
        <v>0</v>
      </c>
      <c r="D19" s="96"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96"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96"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96"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163" t="str">
        <f>IF('Речевое развитие'!X19="","",IF('Речевое развитие'!X19&gt;1.5,"сформирован",IF('Речевое развитие'!X19&lt;0.5,"не сформирован", "в стадии формирования")))</f>
        <v/>
      </c>
      <c r="J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149" t="str">
        <f>IF('Физическое развитие'!M19="","",IF('Физическое развитие'!M19&gt;1.5,"сформирован",IF('Физическое развитие'!M19&lt;0.5,"не сформирован", "в стадии формирования")))</f>
        <v/>
      </c>
      <c r="L19" s="183"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96" t="str">
        <f t="shared" si="0"/>
        <v/>
      </c>
      <c r="N19" s="165"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165"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165"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165"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165"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165"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165"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165"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16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183"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96" t="str">
        <f t="shared" si="1"/>
        <v/>
      </c>
      <c r="Y19" s="163"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96" t="str">
        <f>IF('Познавательное развитие'!U20="","",IF('Познавательное развитие'!U20&gt;1.5,"сформирован",IF('Познавательное развитие'!U20&lt;0.5,"не сформирован", "в стадии формирования")))</f>
        <v/>
      </c>
      <c r="AA19" s="96" t="str">
        <f>IF('Речевое развитие'!P19="","",IF('Речевое развитие'!P19&gt;1.5,"сформирован",IF('Речевое развитие'!P19&lt;0.5,"не сформирован", "в стадии формирования")))</f>
        <v/>
      </c>
      <c r="AB19" s="96" t="str">
        <f>IF('Речевое развитие'!Q19="","",IF('Речевое развитие'!Q19&gt;1.5,"сформирован",IF('Речевое развитие'!Q19&lt;0.5,"не сформирован", "в стадии формирования")))</f>
        <v/>
      </c>
      <c r="AC19" s="167"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
      </c>
      <c r="AD19" s="167"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
      </c>
      <c r="AE19" s="167"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
      </c>
      <c r="AF19" s="149" t="str">
        <f>IF('Физическое развитие'!T19="","",IF('Физическое развитие'!T19&gt;1.5,"сформирован",IF('Физическое развитие'!T19&lt;0.5,"не сформирован", "в стадии формирования")))</f>
        <v/>
      </c>
      <c r="AG19" s="183"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96" t="str">
        <f t="shared" si="2"/>
        <v/>
      </c>
      <c r="AI19" s="163" t="str">
        <f>IF('Речевое развитие'!D19="","",IF('Речевое развитие'!D19&gt;1.5,"сформирован",IF('Речевое развитие'!D19&lt;0.5,"не сформирован", "в стадии формирования")))</f>
        <v/>
      </c>
      <c r="AJ19" s="163" t="str">
        <f>IF('Речевое развитие'!E19="","",IF('Речевое развитие'!E19&gt;1.5,"сформирован",IF('Речевое развитие'!E19&lt;0.5,"не сформирован", "в стадии формирования")))</f>
        <v/>
      </c>
      <c r="AK19" s="163" t="str">
        <f>IF('Речевое развитие'!F19="","",IF('Речевое развитие'!F19&gt;1.5,"сформирован",IF('Речевое развитие'!F19&lt;0.5,"не сформирован", "в стадии формирования")))</f>
        <v/>
      </c>
      <c r="AL19" s="163" t="str">
        <f>IF('Речевое развитие'!G19="","",IF('Речевое развитие'!G19&gt;1.5,"сформирован",IF('Речевое развитие'!G19&lt;0.5,"не сформирован", "в стадии формирования")))</f>
        <v/>
      </c>
      <c r="AM19" s="163" t="str">
        <f>IF('Речевое развитие'!H19="","",IF('Речевое развитие'!H19&gt;1.5,"сформирован",IF('Речевое развитие'!H19&lt;0.5,"не сформирован", "в стадии формирования")))</f>
        <v/>
      </c>
      <c r="AN19" s="163" t="str">
        <f>IF('Речевое развитие'!I19="","",IF('Речевое развитие'!I19&gt;1.5,"сформирован",IF('Речевое развитие'!I19&lt;0.5,"не сформирован", "в стадии формирования")))</f>
        <v/>
      </c>
      <c r="AO19" s="163" t="str">
        <f>IF('Речевое развитие'!J19="","",IF('Речевое развитие'!J19&gt;1.5,"сформирован",IF('Речевое развитие'!J19&lt;0.5,"не сформирован", "в стадии формирования")))</f>
        <v/>
      </c>
      <c r="AP19" s="163" t="str">
        <f>IF('Речевое развитие'!K19="","",IF('Речевое развитие'!K19&gt;1.5,"сформирован",IF('Речевое развитие'!K19&lt;0.5,"не сформирован", "в стадии формирования")))</f>
        <v/>
      </c>
      <c r="AQ19" s="183"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96" t="str">
        <f t="shared" si="3"/>
        <v/>
      </c>
      <c r="AS19" s="163"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в стадии формирования</v>
      </c>
      <c r="AT19" s="163" t="str">
        <f>IF('Физическое развитие'!D19="","",IF('Физическое развитие'!D19&gt;1.5,"сформирован",IF('Физическое развитие'!D19&lt;0.5,"не сформирован", "в стадии формирования")))</f>
        <v/>
      </c>
      <c r="AU19" s="163" t="str">
        <f>IF('Физическое развитие'!E19="","",IF('Физическое развитие'!E19&gt;1.5,"сформирован",IF('Физическое развитие'!E19&lt;0.5,"не сформирован", "в стадии формирования")))</f>
        <v/>
      </c>
      <c r="AV19" s="163" t="str">
        <f>IF('Физическое развитие'!F19="","",IF('Физическое развитие'!F19&gt;1.5,"сформирован",IF('Физическое развитие'!F19&lt;0.5,"не сформирован", "в стадии формирования")))</f>
        <v/>
      </c>
      <c r="AW19" s="163" t="str">
        <f>IF('Физическое развитие'!G19="","",IF('Физическое развитие'!G19&gt;1.5,"сформирован",IF('Физическое развитие'!G19&lt;0.5,"не сформирован", "в стадии формирования")))</f>
        <v/>
      </c>
      <c r="AX19" s="163" t="str">
        <f>IF('Физическое развитие'!H19="","",IF('Физическое развитие'!H19&gt;1.5,"сформирован",IF('Физическое развитие'!H19&lt;0.5,"не сформирован", "в стадии формирования")))</f>
        <v/>
      </c>
      <c r="AY19" s="163" t="str">
        <f>IF('Физическое развитие'!I19="","",IF('Физическое развитие'!I19&gt;1.5,"сформирован",IF('Физическое развитие'!I19&lt;0.5,"не сформирован", "в стадии формирования")))</f>
        <v/>
      </c>
      <c r="AZ19" s="163" t="str">
        <f>IF('Физическое развитие'!J19="","",IF('Физическое развитие'!J19&gt;1.5,"сформирован",IF('Физическое развитие'!J19&lt;0.5,"не сформирован", "в стадии формирования")))</f>
        <v/>
      </c>
      <c r="BA19" s="163" t="str">
        <f>IF('Физическое развитие'!K19="","",IF('Физическое развитие'!K19&gt;1.5,"сформирован",IF('Физическое развитие'!K19&lt;0.5,"не сформирован", "в стадии формирования")))</f>
        <v/>
      </c>
      <c r="BB19" s="163" t="str">
        <f>IF('Физическое развитие'!L19="","",IF('Физическое развитие'!L19&gt;1.5,"сформирован",IF('Физическое развитие'!L19&lt;0.5,"не сформирован", "в стадии формирования")))</f>
        <v/>
      </c>
      <c r="BC19" s="163" t="str">
        <f>IF('Физическое развитие'!M19="","",IF('Физическое развитие'!M19&gt;1.5,"сформирован",IF('Физическое развитие'!M19&lt;0.5,"не сформирован", "в стадии формирования")))</f>
        <v/>
      </c>
      <c r="BD19" s="163" t="str">
        <f>IF('Физическое развитие'!N19="","",IF('Физическое развитие'!N19&gt;1.5,"сформирован",IF('Физическое развитие'!N19&lt;0.5,"не сформирован", "в стадии формирования")))</f>
        <v/>
      </c>
      <c r="BE19" s="163" t="str">
        <f>IF('Физическое развитие'!O19="","",IF('Физическое развитие'!O19&gt;1.5,"сформирован",IF('Физическое развитие'!O19&lt;0.5,"не сформирован", "в стадии формирования")))</f>
        <v/>
      </c>
      <c r="BF19" s="183"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96" t="str">
        <f t="shared" si="4"/>
        <v/>
      </c>
      <c r="BH19" s="96"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96"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96"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96"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96"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96"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96"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96"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96"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96"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96"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96" t="str">
        <f>IF('Физическое развитие'!Q19="","",IF('Физическое развитие'!Q19&gt;1.5,"сформирован",IF('Физическое развитие'!Q19&lt;0.5,"не сформирован", "в стадии формирования")))</f>
        <v/>
      </c>
      <c r="BT19" s="96" t="str">
        <f>IF('Физическое развитие'!R19="","",IF('Физическое развитие'!R19&gt;1.5,"сформирован",IF('Физическое развитие'!R19&lt;0.5,"не сформирован", "в стадии формирования")))</f>
        <v/>
      </c>
      <c r="BU19" s="96" t="str">
        <f>IF('Физическое развитие'!S19="","",IF('Физическое развитие'!S19&gt;1.5,"сформирован",IF('Физическое развитие'!S19&lt;0.5,"не сформирован", "в стадии формирования")))</f>
        <v/>
      </c>
      <c r="BV19" s="96" t="str">
        <f>IF('Физическое развитие'!T19="","",IF('Физическое развитие'!T19&gt;1.5,"сформирован",IF('Физическое развитие'!T19&lt;0.5,"не сформирован", "в стадии формирования")))</f>
        <v/>
      </c>
      <c r="BW19" s="96" t="str">
        <f>IF('Физическое развитие'!U19="","",IF('Физическое развитие'!U19&gt;1.5,"сформирован",IF('Физическое развитие'!U19&lt;0.5,"не сформирован", "в стадии формирования")))</f>
        <v/>
      </c>
      <c r="BX19" s="183"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96" t="str">
        <f t="shared" si="5"/>
        <v/>
      </c>
      <c r="BZ19" s="96"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96"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96"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96" t="str">
        <f>IF('Познавательное развитие'!D20="","",IF('Познавательное развитие'!D20&gt;1.5,"сформирован",IF('Познавательное развитие'!D20&lt;0.5,"не сформирован", "в стадии формирования")))</f>
        <v/>
      </c>
      <c r="CD19" s="96" t="str">
        <f>IF('Познавательное развитие'!E20="","",IF('Познавательное развитие'!E20&gt;1.5,"сформирован",IF('Познавательное развитие'!E20&lt;0.5,"не сформирован", "в стадии формирования")))</f>
        <v/>
      </c>
      <c r="CE19" s="96" t="str">
        <f>IF('Познавательное развитие'!F20="","",IF('Познавательное развитие'!F20&gt;1.5,"сформирован",IF('Познавательное развитие'!F20&lt;0.5,"не сформирован", "в стадии формирования")))</f>
        <v/>
      </c>
      <c r="CF19" s="96" t="str">
        <f>IF('Познавательное развитие'!I20="","",IF('Познавательное развитие'!I20&gt;1.5,"сформирован",IF('Познавательное развитие'!I20&lt;0.5,"не сформирован", "в стадии формирования")))</f>
        <v/>
      </c>
      <c r="CG19" s="96" t="str">
        <f>IF('Познавательное развитие'!J20="","",IF('Познавательное развитие'!J20&gt;1.5,"сформирован",IF('Познавательное развитие'!J20&lt;0.5,"не сформирован", "в стадии формирования")))</f>
        <v/>
      </c>
      <c r="CH19" s="96" t="str">
        <f>IF('Познавательное развитие'!K20="","",IF('Познавательное развитие'!K20&gt;1.5,"сформирован",IF('Познавательное развитие'!K20&lt;0.5,"не сформирован", "в стадии формирования")))</f>
        <v/>
      </c>
      <c r="CI19" s="96" t="str">
        <f>IF('Познавательное развитие'!L20="","",IF('Познавательное развитие'!L20&gt;1.5,"сформирован",IF('Познавательное развитие'!L20&lt;0.5,"не сформирован", "в стадии формирования")))</f>
        <v/>
      </c>
      <c r="CJ19" s="96" t="str">
        <f>IF('Познавательное развитие'!M20="","",IF('Познавательное развитие'!M20&gt;1.5,"сформирован",IF('Познавательное развитие'!M20&lt;0.5,"не сформирован", "в стадии формирования")))</f>
        <v/>
      </c>
      <c r="CK19" s="96" t="str">
        <f>IF('Познавательное развитие'!S20="","",IF('Познавательное развитие'!S20&gt;1.5,"сформирован",IF('Познавательное развитие'!S20&lt;0.5,"не сформирован", "в стадии формирования")))</f>
        <v/>
      </c>
      <c r="CL19" s="96" t="str">
        <f>IF('Познавательное развитие'!T20="","",IF('Познавательное развитие'!T20&gt;1.5,"сформирован",IF('Познавательное развитие'!T20&lt;0.5,"не сформирован", "в стадии формирования")))</f>
        <v/>
      </c>
      <c r="CM19" s="96" t="str">
        <f>IF('Познавательное развитие'!V20="","",IF('Познавательное развитие'!V20&gt;1.5,"сформирован",IF('Познавательное развитие'!V20&lt;0.5,"не сформирован", "в стадии формирования")))</f>
        <v/>
      </c>
      <c r="CN19" s="96" t="str">
        <f>IF('Познавательное развитие'!W20="","",IF('Познавательное развитие'!W20&gt;1.5,"сформирован",IF('Познавательное развитие'!W20&lt;0.5,"не сформирован", "в стадии формирования")))</f>
        <v/>
      </c>
      <c r="CO19" s="96" t="str">
        <f>IF('Познавательное развитие'!AD20="","",IF('Познавательное развитие'!AD20&gt;1.5,"сформирован",IF('Познавательное развитие'!AD20&lt;0.5,"не сформирован", "в стадии формирования")))</f>
        <v/>
      </c>
      <c r="CP19" s="96" t="str">
        <f>IF('Познавательное развитие'!AI20="","",IF('Познавательное развитие'!AI20&gt;1.5,"сформирован",IF('Познавательное развитие'!AI20&lt;0.5,"не сформирован", "в стадии формирования")))</f>
        <v/>
      </c>
      <c r="CQ19" s="96" t="str">
        <f>IF('Познавательное развитие'!AK20="","",IF('Познавательное развитие'!AK20&gt;1.5,"сформирован",IF('Познавательное развитие'!AK20&lt;0.5,"не сформирован", "в стадии формирования")))</f>
        <v/>
      </c>
      <c r="CR19" s="96" t="str">
        <f>IF('Познавательное развитие'!AL20="","",IF('Познавательное развитие'!AL20&gt;1.5,"сформирован",IF('Познавательное развитие'!AL20&lt;0.5,"не сформирован", "в стадии формирования")))</f>
        <v/>
      </c>
      <c r="CS19" s="96" t="str">
        <f>IF('Речевое развитие'!S19="","",IF('Речевое развитие'!S19&gt;1.5,"сформирован",IF('Речевое развитие'!S19&lt;0.5,"не сформирован", "в стадии формирования")))</f>
        <v/>
      </c>
      <c r="CT19" s="96" t="str">
        <f>IF('Речевое развитие'!T19="","",IF('Речевое развитие'!T19&gt;1.5,"сформирован",IF('Речевое развитие'!T19&lt;0.5,"не сформирован", "в стадии формирования")))</f>
        <v/>
      </c>
      <c r="CU19" s="96" t="str">
        <f>IF('Речевое развитие'!U19="","",IF('Речевое развитие'!U19&gt;1.5,"сформирован",IF('Речевое развитие'!U19&lt;0.5,"не сформирован", "в стадии формирования")))</f>
        <v/>
      </c>
      <c r="CV19" s="96" t="str">
        <f>IF('Речевое развитие'!V19="","",IF('Речевое развитие'!V19&gt;1.5,"сформирован",IF('Речевое развитие'!V19&lt;0.5,"не сформирован", "в стадии формирования")))</f>
        <v/>
      </c>
      <c r="CW19" s="96"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96"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96"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96"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96"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183"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96" t="str">
        <f t="shared" si="6"/>
        <v/>
      </c>
    </row>
    <row r="20" spans="1:107" s="96" customFormat="1">
      <c r="A20" s="155">
        <f>список!A18</f>
        <v>17</v>
      </c>
      <c r="B20" s="153" t="str">
        <f>IF(список!B18="","",список!B18)</f>
        <v/>
      </c>
      <c r="C20" s="149">
        <f>IF(список!C18="","",список!C18)</f>
        <v>0</v>
      </c>
      <c r="D20" s="96"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96"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96"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96"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163" t="str">
        <f>IF('Речевое развитие'!X20="","",IF('Речевое развитие'!X20&gt;1.5,"сформирован",IF('Речевое развитие'!X20&lt;0.5,"не сформирован", "в стадии формирования")))</f>
        <v/>
      </c>
      <c r="J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149" t="str">
        <f>IF('Физическое развитие'!M20="","",IF('Физическое развитие'!M20&gt;1.5,"сформирован",IF('Физическое развитие'!M20&lt;0.5,"не сформирован", "в стадии формирования")))</f>
        <v/>
      </c>
      <c r="L20" s="183"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96" t="str">
        <f t="shared" si="0"/>
        <v/>
      </c>
      <c r="N20" s="165"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165"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165"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165"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165"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165"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165"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165"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16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183"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96" t="str">
        <f t="shared" si="1"/>
        <v/>
      </c>
      <c r="Y20" s="163"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96" t="str">
        <f>IF('Познавательное развитие'!U21="","",IF('Познавательное развитие'!U21&gt;1.5,"сформирован",IF('Познавательное развитие'!U21&lt;0.5,"не сформирован", "в стадии формирования")))</f>
        <v/>
      </c>
      <c r="AA20" s="96" t="str">
        <f>IF('Речевое развитие'!P20="","",IF('Речевое развитие'!P20&gt;1.5,"сформирован",IF('Речевое развитие'!P20&lt;0.5,"не сформирован", "в стадии формирования")))</f>
        <v/>
      </c>
      <c r="AB20" s="96" t="str">
        <f>IF('Речевое развитие'!Q20="","",IF('Речевое развитие'!Q20&gt;1.5,"сформирован",IF('Речевое развитие'!Q20&lt;0.5,"не сформирован", "в стадии формирования")))</f>
        <v/>
      </c>
      <c r="AC20" s="167"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
      </c>
      <c r="AD20" s="167"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
      </c>
      <c r="AE20" s="167"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
      </c>
      <c r="AF20" s="149" t="str">
        <f>IF('Физическое развитие'!T20="","",IF('Физическое развитие'!T20&gt;1.5,"сформирован",IF('Физическое развитие'!T20&lt;0.5,"не сформирован", "в стадии формирования")))</f>
        <v/>
      </c>
      <c r="AG20" s="183"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96" t="str">
        <f t="shared" si="2"/>
        <v/>
      </c>
      <c r="AI20" s="163" t="str">
        <f>IF('Речевое развитие'!D20="","",IF('Речевое развитие'!D20&gt;1.5,"сформирован",IF('Речевое развитие'!D20&lt;0.5,"не сформирован", "в стадии формирования")))</f>
        <v/>
      </c>
      <c r="AJ20" s="163" t="str">
        <f>IF('Речевое развитие'!E20="","",IF('Речевое развитие'!E20&gt;1.5,"сформирован",IF('Речевое развитие'!E20&lt;0.5,"не сформирован", "в стадии формирования")))</f>
        <v/>
      </c>
      <c r="AK20" s="163" t="str">
        <f>IF('Речевое развитие'!F20="","",IF('Речевое развитие'!F20&gt;1.5,"сформирован",IF('Речевое развитие'!F20&lt;0.5,"не сформирован", "в стадии формирования")))</f>
        <v/>
      </c>
      <c r="AL20" s="163" t="str">
        <f>IF('Речевое развитие'!G20="","",IF('Речевое развитие'!G20&gt;1.5,"сформирован",IF('Речевое развитие'!G20&lt;0.5,"не сформирован", "в стадии формирования")))</f>
        <v/>
      </c>
      <c r="AM20" s="163" t="str">
        <f>IF('Речевое развитие'!H20="","",IF('Речевое развитие'!H20&gt;1.5,"сформирован",IF('Речевое развитие'!H20&lt;0.5,"не сформирован", "в стадии формирования")))</f>
        <v/>
      </c>
      <c r="AN20" s="163" t="str">
        <f>IF('Речевое развитие'!I20="","",IF('Речевое развитие'!I20&gt;1.5,"сформирован",IF('Речевое развитие'!I20&lt;0.5,"не сформирован", "в стадии формирования")))</f>
        <v/>
      </c>
      <c r="AO20" s="163" t="str">
        <f>IF('Речевое развитие'!J20="","",IF('Речевое развитие'!J20&gt;1.5,"сформирован",IF('Речевое развитие'!J20&lt;0.5,"не сформирован", "в стадии формирования")))</f>
        <v/>
      </c>
      <c r="AP20" s="163" t="str">
        <f>IF('Речевое развитие'!K20="","",IF('Речевое развитие'!K20&gt;1.5,"сформирован",IF('Речевое развитие'!K20&lt;0.5,"не сформирован", "в стадии формирования")))</f>
        <v/>
      </c>
      <c r="AQ20" s="183"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96" t="str">
        <f t="shared" si="3"/>
        <v/>
      </c>
      <c r="AS20" s="163"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в стадии формирования</v>
      </c>
      <c r="AT20" s="163" t="str">
        <f>IF('Физическое развитие'!D20="","",IF('Физическое развитие'!D20&gt;1.5,"сформирован",IF('Физическое развитие'!D20&lt;0.5,"не сформирован", "в стадии формирования")))</f>
        <v/>
      </c>
      <c r="AU20" s="163" t="str">
        <f>IF('Физическое развитие'!E20="","",IF('Физическое развитие'!E20&gt;1.5,"сформирован",IF('Физическое развитие'!E20&lt;0.5,"не сформирован", "в стадии формирования")))</f>
        <v/>
      </c>
      <c r="AV20" s="163" t="str">
        <f>IF('Физическое развитие'!F20="","",IF('Физическое развитие'!F20&gt;1.5,"сформирован",IF('Физическое развитие'!F20&lt;0.5,"не сформирован", "в стадии формирования")))</f>
        <v/>
      </c>
      <c r="AW20" s="163" t="str">
        <f>IF('Физическое развитие'!G20="","",IF('Физическое развитие'!G20&gt;1.5,"сформирован",IF('Физическое развитие'!G20&lt;0.5,"не сформирован", "в стадии формирования")))</f>
        <v/>
      </c>
      <c r="AX20" s="163" t="str">
        <f>IF('Физическое развитие'!H20="","",IF('Физическое развитие'!H20&gt;1.5,"сформирован",IF('Физическое развитие'!H20&lt;0.5,"не сформирован", "в стадии формирования")))</f>
        <v/>
      </c>
      <c r="AY20" s="163" t="str">
        <f>IF('Физическое развитие'!I20="","",IF('Физическое развитие'!I20&gt;1.5,"сформирован",IF('Физическое развитие'!I20&lt;0.5,"не сформирован", "в стадии формирования")))</f>
        <v/>
      </c>
      <c r="AZ20" s="163" t="str">
        <f>IF('Физическое развитие'!J20="","",IF('Физическое развитие'!J20&gt;1.5,"сформирован",IF('Физическое развитие'!J20&lt;0.5,"не сформирован", "в стадии формирования")))</f>
        <v/>
      </c>
      <c r="BA20" s="163" t="str">
        <f>IF('Физическое развитие'!K20="","",IF('Физическое развитие'!K20&gt;1.5,"сформирован",IF('Физическое развитие'!K20&lt;0.5,"не сформирован", "в стадии формирования")))</f>
        <v/>
      </c>
      <c r="BB20" s="163" t="str">
        <f>IF('Физическое развитие'!L20="","",IF('Физическое развитие'!L20&gt;1.5,"сформирован",IF('Физическое развитие'!L20&lt;0.5,"не сформирован", "в стадии формирования")))</f>
        <v/>
      </c>
      <c r="BC20" s="163" t="str">
        <f>IF('Физическое развитие'!M20="","",IF('Физическое развитие'!M20&gt;1.5,"сформирован",IF('Физическое развитие'!M20&lt;0.5,"не сформирован", "в стадии формирования")))</f>
        <v/>
      </c>
      <c r="BD20" s="163" t="str">
        <f>IF('Физическое развитие'!N20="","",IF('Физическое развитие'!N20&gt;1.5,"сформирован",IF('Физическое развитие'!N20&lt;0.5,"не сформирован", "в стадии формирования")))</f>
        <v/>
      </c>
      <c r="BE20" s="163" t="str">
        <f>IF('Физическое развитие'!O20="","",IF('Физическое развитие'!O20&gt;1.5,"сформирован",IF('Физическое развитие'!O20&lt;0.5,"не сформирован", "в стадии формирования")))</f>
        <v/>
      </c>
      <c r="BF20" s="183"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96" t="str">
        <f t="shared" si="4"/>
        <v/>
      </c>
      <c r="BH20" s="96"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96"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96"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96"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96"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96"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96"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96"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96"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96"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96"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96" t="str">
        <f>IF('Физическое развитие'!Q20="","",IF('Физическое развитие'!Q20&gt;1.5,"сформирован",IF('Физическое развитие'!Q20&lt;0.5,"не сформирован", "в стадии формирования")))</f>
        <v/>
      </c>
      <c r="BT20" s="96" t="str">
        <f>IF('Физическое развитие'!R20="","",IF('Физическое развитие'!R20&gt;1.5,"сформирован",IF('Физическое развитие'!R20&lt;0.5,"не сформирован", "в стадии формирования")))</f>
        <v/>
      </c>
      <c r="BU20" s="96" t="str">
        <f>IF('Физическое развитие'!S20="","",IF('Физическое развитие'!S20&gt;1.5,"сформирован",IF('Физическое развитие'!S20&lt;0.5,"не сформирован", "в стадии формирования")))</f>
        <v/>
      </c>
      <c r="BV20" s="96" t="str">
        <f>IF('Физическое развитие'!T20="","",IF('Физическое развитие'!T20&gt;1.5,"сформирован",IF('Физическое развитие'!T20&lt;0.5,"не сформирован", "в стадии формирования")))</f>
        <v/>
      </c>
      <c r="BW20" s="96" t="str">
        <f>IF('Физическое развитие'!U20="","",IF('Физическое развитие'!U20&gt;1.5,"сформирован",IF('Физическое развитие'!U20&lt;0.5,"не сформирован", "в стадии формирования")))</f>
        <v/>
      </c>
      <c r="BX20" s="183"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96" t="str">
        <f t="shared" si="5"/>
        <v/>
      </c>
      <c r="BZ20" s="96"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96"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96"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96" t="str">
        <f>IF('Познавательное развитие'!D21="","",IF('Познавательное развитие'!D21&gt;1.5,"сформирован",IF('Познавательное развитие'!D21&lt;0.5,"не сформирован", "в стадии формирования")))</f>
        <v/>
      </c>
      <c r="CD20" s="96" t="str">
        <f>IF('Познавательное развитие'!E21="","",IF('Познавательное развитие'!E21&gt;1.5,"сформирован",IF('Познавательное развитие'!E21&lt;0.5,"не сформирован", "в стадии формирования")))</f>
        <v/>
      </c>
      <c r="CE20" s="96" t="str">
        <f>IF('Познавательное развитие'!F21="","",IF('Познавательное развитие'!F21&gt;1.5,"сформирован",IF('Познавательное развитие'!F21&lt;0.5,"не сформирован", "в стадии формирования")))</f>
        <v/>
      </c>
      <c r="CF20" s="96" t="str">
        <f>IF('Познавательное развитие'!I21="","",IF('Познавательное развитие'!I21&gt;1.5,"сформирован",IF('Познавательное развитие'!I21&lt;0.5,"не сформирован", "в стадии формирования")))</f>
        <v/>
      </c>
      <c r="CG20" s="96" t="str">
        <f>IF('Познавательное развитие'!J21="","",IF('Познавательное развитие'!J21&gt;1.5,"сформирован",IF('Познавательное развитие'!J21&lt;0.5,"не сформирован", "в стадии формирования")))</f>
        <v/>
      </c>
      <c r="CH20" s="96" t="str">
        <f>IF('Познавательное развитие'!K21="","",IF('Познавательное развитие'!K21&gt;1.5,"сформирован",IF('Познавательное развитие'!K21&lt;0.5,"не сформирован", "в стадии формирования")))</f>
        <v/>
      </c>
      <c r="CI20" s="96" t="str">
        <f>IF('Познавательное развитие'!L21="","",IF('Познавательное развитие'!L21&gt;1.5,"сформирован",IF('Познавательное развитие'!L21&lt;0.5,"не сформирован", "в стадии формирования")))</f>
        <v/>
      </c>
      <c r="CJ20" s="96" t="str">
        <f>IF('Познавательное развитие'!M21="","",IF('Познавательное развитие'!M21&gt;1.5,"сформирован",IF('Познавательное развитие'!M21&lt;0.5,"не сформирован", "в стадии формирования")))</f>
        <v/>
      </c>
      <c r="CK20" s="96" t="str">
        <f>IF('Познавательное развитие'!S21="","",IF('Познавательное развитие'!S21&gt;1.5,"сформирован",IF('Познавательное развитие'!S21&lt;0.5,"не сформирован", "в стадии формирования")))</f>
        <v/>
      </c>
      <c r="CL20" s="96" t="str">
        <f>IF('Познавательное развитие'!T21="","",IF('Познавательное развитие'!T21&gt;1.5,"сформирован",IF('Познавательное развитие'!T21&lt;0.5,"не сформирован", "в стадии формирования")))</f>
        <v/>
      </c>
      <c r="CM20" s="96" t="str">
        <f>IF('Познавательное развитие'!V21="","",IF('Познавательное развитие'!V21&gt;1.5,"сформирован",IF('Познавательное развитие'!V21&lt;0.5,"не сформирован", "в стадии формирования")))</f>
        <v/>
      </c>
      <c r="CN20" s="96" t="str">
        <f>IF('Познавательное развитие'!W21="","",IF('Познавательное развитие'!W21&gt;1.5,"сформирован",IF('Познавательное развитие'!W21&lt;0.5,"не сформирован", "в стадии формирования")))</f>
        <v/>
      </c>
      <c r="CO20" s="96" t="str">
        <f>IF('Познавательное развитие'!AD21="","",IF('Познавательное развитие'!AD21&gt;1.5,"сформирован",IF('Познавательное развитие'!AD21&lt;0.5,"не сформирован", "в стадии формирования")))</f>
        <v/>
      </c>
      <c r="CP20" s="96" t="str">
        <f>IF('Познавательное развитие'!AI21="","",IF('Познавательное развитие'!AI21&gt;1.5,"сформирован",IF('Познавательное развитие'!AI21&lt;0.5,"не сформирован", "в стадии формирования")))</f>
        <v/>
      </c>
      <c r="CQ20" s="96" t="str">
        <f>IF('Познавательное развитие'!AK21="","",IF('Познавательное развитие'!AK21&gt;1.5,"сформирован",IF('Познавательное развитие'!AK21&lt;0.5,"не сформирован", "в стадии формирования")))</f>
        <v/>
      </c>
      <c r="CR20" s="96" t="str">
        <f>IF('Познавательное развитие'!AL21="","",IF('Познавательное развитие'!AL21&gt;1.5,"сформирован",IF('Познавательное развитие'!AL21&lt;0.5,"не сформирован", "в стадии формирования")))</f>
        <v/>
      </c>
      <c r="CS20" s="96" t="str">
        <f>IF('Речевое развитие'!S20="","",IF('Речевое развитие'!S20&gt;1.5,"сформирован",IF('Речевое развитие'!S20&lt;0.5,"не сформирован", "в стадии формирования")))</f>
        <v/>
      </c>
      <c r="CT20" s="96" t="str">
        <f>IF('Речевое развитие'!T20="","",IF('Речевое развитие'!T20&gt;1.5,"сформирован",IF('Речевое развитие'!T20&lt;0.5,"не сформирован", "в стадии формирования")))</f>
        <v/>
      </c>
      <c r="CU20" s="96" t="str">
        <f>IF('Речевое развитие'!U20="","",IF('Речевое развитие'!U20&gt;1.5,"сформирован",IF('Речевое развитие'!U20&lt;0.5,"не сформирован", "в стадии формирования")))</f>
        <v/>
      </c>
      <c r="CV20" s="96" t="str">
        <f>IF('Речевое развитие'!V20="","",IF('Речевое развитие'!V20&gt;1.5,"сформирован",IF('Речевое развитие'!V20&lt;0.5,"не сформирован", "в стадии формирования")))</f>
        <v/>
      </c>
      <c r="CW20" s="96"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96"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96"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96"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96"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183"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96" t="str">
        <f t="shared" si="6"/>
        <v/>
      </c>
    </row>
    <row r="21" spans="1:107" s="96" customFormat="1">
      <c r="A21" s="155">
        <f>список!A19</f>
        <v>18</v>
      </c>
      <c r="B21" s="153" t="str">
        <f>IF(список!B19="","",список!B19)</f>
        <v/>
      </c>
      <c r="C21" s="149">
        <f>IF(список!C19="","",список!C19)</f>
        <v>0</v>
      </c>
      <c r="D21" s="96"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96"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96"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96"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163" t="str">
        <f>IF('Речевое развитие'!X21="","",IF('Речевое развитие'!X21&gt;1.5,"сформирован",IF('Речевое развитие'!X21&lt;0.5,"не сформирован", "в стадии формирования")))</f>
        <v/>
      </c>
      <c r="J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149" t="str">
        <f>IF('Физическое развитие'!M21="","",IF('Физическое развитие'!M21&gt;1.5,"сформирован",IF('Физическое развитие'!M21&lt;0.5,"не сформирован", "в стадии формирования")))</f>
        <v/>
      </c>
      <c r="L21" s="183"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96" t="str">
        <f t="shared" si="0"/>
        <v/>
      </c>
      <c r="N21" s="165"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165"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165"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165"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165"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165"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165"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165"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16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183"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96" t="str">
        <f t="shared" si="1"/>
        <v/>
      </c>
      <c r="Y21" s="163"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96" t="str">
        <f>IF('Познавательное развитие'!U22="","",IF('Познавательное развитие'!U22&gt;1.5,"сформирован",IF('Познавательное развитие'!U22&lt;0.5,"не сформирован", "в стадии формирования")))</f>
        <v/>
      </c>
      <c r="AA21" s="96" t="str">
        <f>IF('Речевое развитие'!P21="","",IF('Речевое развитие'!P21&gt;1.5,"сформирован",IF('Речевое развитие'!P21&lt;0.5,"не сформирован", "в стадии формирования")))</f>
        <v/>
      </c>
      <c r="AB21" s="96" t="str">
        <f>IF('Речевое развитие'!Q21="","",IF('Речевое развитие'!Q21&gt;1.5,"сформирован",IF('Речевое развитие'!Q21&lt;0.5,"не сформирован", "в стадии формирования")))</f>
        <v/>
      </c>
      <c r="AC21" s="167"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
      </c>
      <c r="AD21" s="167"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
      </c>
      <c r="AE21" s="167"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
      </c>
      <c r="AF21" s="149" t="str">
        <f>IF('Физическое развитие'!T21="","",IF('Физическое развитие'!T21&gt;1.5,"сформирован",IF('Физическое развитие'!T21&lt;0.5,"не сформирован", "в стадии формирования")))</f>
        <v/>
      </c>
      <c r="AG21" s="183"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96" t="str">
        <f t="shared" si="2"/>
        <v/>
      </c>
      <c r="AI21" s="163" t="str">
        <f>IF('Речевое развитие'!D21="","",IF('Речевое развитие'!D21&gt;1.5,"сформирован",IF('Речевое развитие'!D21&lt;0.5,"не сформирован", "в стадии формирования")))</f>
        <v/>
      </c>
      <c r="AJ21" s="163" t="str">
        <f>IF('Речевое развитие'!E21="","",IF('Речевое развитие'!E21&gt;1.5,"сформирован",IF('Речевое развитие'!E21&lt;0.5,"не сформирован", "в стадии формирования")))</f>
        <v/>
      </c>
      <c r="AK21" s="163" t="str">
        <f>IF('Речевое развитие'!F21="","",IF('Речевое развитие'!F21&gt;1.5,"сформирован",IF('Речевое развитие'!F21&lt;0.5,"не сформирован", "в стадии формирования")))</f>
        <v/>
      </c>
      <c r="AL21" s="163" t="str">
        <f>IF('Речевое развитие'!G21="","",IF('Речевое развитие'!G21&gt;1.5,"сформирован",IF('Речевое развитие'!G21&lt;0.5,"не сформирован", "в стадии формирования")))</f>
        <v/>
      </c>
      <c r="AM21" s="163" t="str">
        <f>IF('Речевое развитие'!H21="","",IF('Речевое развитие'!H21&gt;1.5,"сформирован",IF('Речевое развитие'!H21&lt;0.5,"не сформирован", "в стадии формирования")))</f>
        <v/>
      </c>
      <c r="AN21" s="163" t="str">
        <f>IF('Речевое развитие'!I21="","",IF('Речевое развитие'!I21&gt;1.5,"сформирован",IF('Речевое развитие'!I21&lt;0.5,"не сформирован", "в стадии формирования")))</f>
        <v/>
      </c>
      <c r="AO21" s="163" t="str">
        <f>IF('Речевое развитие'!J21="","",IF('Речевое развитие'!J21&gt;1.5,"сформирован",IF('Речевое развитие'!J21&lt;0.5,"не сформирован", "в стадии формирования")))</f>
        <v/>
      </c>
      <c r="AP21" s="163" t="str">
        <f>IF('Речевое развитие'!K21="","",IF('Речевое развитие'!K21&gt;1.5,"сформирован",IF('Речевое развитие'!K21&lt;0.5,"не сформирован", "в стадии формирования")))</f>
        <v/>
      </c>
      <c r="AQ21" s="183"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96" t="str">
        <f t="shared" si="3"/>
        <v/>
      </c>
      <c r="AS21" s="163"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в стадии формирования</v>
      </c>
      <c r="AT21" s="163" t="str">
        <f>IF('Физическое развитие'!D21="","",IF('Физическое развитие'!D21&gt;1.5,"сформирован",IF('Физическое развитие'!D21&lt;0.5,"не сформирован", "в стадии формирования")))</f>
        <v/>
      </c>
      <c r="AU21" s="163" t="str">
        <f>IF('Физическое развитие'!E21="","",IF('Физическое развитие'!E21&gt;1.5,"сформирован",IF('Физическое развитие'!E21&lt;0.5,"не сформирован", "в стадии формирования")))</f>
        <v/>
      </c>
      <c r="AV21" s="163" t="str">
        <f>IF('Физическое развитие'!F21="","",IF('Физическое развитие'!F21&gt;1.5,"сформирован",IF('Физическое развитие'!F21&lt;0.5,"не сформирован", "в стадии формирования")))</f>
        <v/>
      </c>
      <c r="AW21" s="163" t="str">
        <f>IF('Физическое развитие'!G21="","",IF('Физическое развитие'!G21&gt;1.5,"сформирован",IF('Физическое развитие'!G21&lt;0.5,"не сформирован", "в стадии формирования")))</f>
        <v/>
      </c>
      <c r="AX21" s="163" t="str">
        <f>IF('Физическое развитие'!H21="","",IF('Физическое развитие'!H21&gt;1.5,"сформирован",IF('Физическое развитие'!H21&lt;0.5,"не сформирован", "в стадии формирования")))</f>
        <v/>
      </c>
      <c r="AY21" s="163" t="str">
        <f>IF('Физическое развитие'!I21="","",IF('Физическое развитие'!I21&gt;1.5,"сформирован",IF('Физическое развитие'!I21&lt;0.5,"не сформирован", "в стадии формирования")))</f>
        <v/>
      </c>
      <c r="AZ21" s="163" t="str">
        <f>IF('Физическое развитие'!J21="","",IF('Физическое развитие'!J21&gt;1.5,"сформирован",IF('Физическое развитие'!J21&lt;0.5,"не сформирован", "в стадии формирования")))</f>
        <v/>
      </c>
      <c r="BA21" s="163" t="str">
        <f>IF('Физическое развитие'!K21="","",IF('Физическое развитие'!K21&gt;1.5,"сформирован",IF('Физическое развитие'!K21&lt;0.5,"не сформирован", "в стадии формирования")))</f>
        <v/>
      </c>
      <c r="BB21" s="163" t="str">
        <f>IF('Физическое развитие'!L21="","",IF('Физическое развитие'!L21&gt;1.5,"сформирован",IF('Физическое развитие'!L21&lt;0.5,"не сформирован", "в стадии формирования")))</f>
        <v/>
      </c>
      <c r="BC21" s="163" t="str">
        <f>IF('Физическое развитие'!M21="","",IF('Физическое развитие'!M21&gt;1.5,"сформирован",IF('Физическое развитие'!M21&lt;0.5,"не сформирован", "в стадии формирования")))</f>
        <v/>
      </c>
      <c r="BD21" s="163" t="str">
        <f>IF('Физическое развитие'!N21="","",IF('Физическое развитие'!N21&gt;1.5,"сформирован",IF('Физическое развитие'!N21&lt;0.5,"не сформирован", "в стадии формирования")))</f>
        <v/>
      </c>
      <c r="BE21" s="163" t="str">
        <f>IF('Физическое развитие'!O21="","",IF('Физическое развитие'!O21&gt;1.5,"сформирован",IF('Физическое развитие'!O21&lt;0.5,"не сформирован", "в стадии формирования")))</f>
        <v/>
      </c>
      <c r="BF21" s="183"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96" t="str">
        <f t="shared" si="4"/>
        <v/>
      </c>
      <c r="BH21" s="96"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96"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96"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96"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96"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96"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96"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96"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96"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96"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96"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96" t="str">
        <f>IF('Физическое развитие'!Q21="","",IF('Физическое развитие'!Q21&gt;1.5,"сформирован",IF('Физическое развитие'!Q21&lt;0.5,"не сформирован", "в стадии формирования")))</f>
        <v/>
      </c>
      <c r="BT21" s="96" t="str">
        <f>IF('Физическое развитие'!R21="","",IF('Физическое развитие'!R21&gt;1.5,"сформирован",IF('Физическое развитие'!R21&lt;0.5,"не сформирован", "в стадии формирования")))</f>
        <v/>
      </c>
      <c r="BU21" s="96" t="str">
        <f>IF('Физическое развитие'!S21="","",IF('Физическое развитие'!S21&gt;1.5,"сформирован",IF('Физическое развитие'!S21&lt;0.5,"не сформирован", "в стадии формирования")))</f>
        <v/>
      </c>
      <c r="BV21" s="96" t="str">
        <f>IF('Физическое развитие'!T21="","",IF('Физическое развитие'!T21&gt;1.5,"сформирован",IF('Физическое развитие'!T21&lt;0.5,"не сформирован", "в стадии формирования")))</f>
        <v/>
      </c>
      <c r="BW21" s="96" t="str">
        <f>IF('Физическое развитие'!U21="","",IF('Физическое развитие'!U21&gt;1.5,"сформирован",IF('Физическое развитие'!U21&lt;0.5,"не сформирован", "в стадии формирования")))</f>
        <v/>
      </c>
      <c r="BX21" s="183"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96" t="str">
        <f t="shared" si="5"/>
        <v/>
      </c>
      <c r="BZ21" s="96"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96"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96"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96" t="str">
        <f>IF('Познавательное развитие'!D22="","",IF('Познавательное развитие'!D22&gt;1.5,"сформирован",IF('Познавательное развитие'!D22&lt;0.5,"не сформирован", "в стадии формирования")))</f>
        <v/>
      </c>
      <c r="CD21" s="96" t="str">
        <f>IF('Познавательное развитие'!E22="","",IF('Познавательное развитие'!E22&gt;1.5,"сформирован",IF('Познавательное развитие'!E22&lt;0.5,"не сформирован", "в стадии формирования")))</f>
        <v/>
      </c>
      <c r="CE21" s="96" t="str">
        <f>IF('Познавательное развитие'!F22="","",IF('Познавательное развитие'!F22&gt;1.5,"сформирован",IF('Познавательное развитие'!F22&lt;0.5,"не сформирован", "в стадии формирования")))</f>
        <v/>
      </c>
      <c r="CF21" s="96" t="str">
        <f>IF('Познавательное развитие'!I22="","",IF('Познавательное развитие'!I22&gt;1.5,"сформирован",IF('Познавательное развитие'!I22&lt;0.5,"не сформирован", "в стадии формирования")))</f>
        <v/>
      </c>
      <c r="CG21" s="96" t="str">
        <f>IF('Познавательное развитие'!J22="","",IF('Познавательное развитие'!J22&gt;1.5,"сформирован",IF('Познавательное развитие'!J22&lt;0.5,"не сформирован", "в стадии формирования")))</f>
        <v/>
      </c>
      <c r="CH21" s="96" t="str">
        <f>IF('Познавательное развитие'!K22="","",IF('Познавательное развитие'!K22&gt;1.5,"сформирован",IF('Познавательное развитие'!K22&lt;0.5,"не сформирован", "в стадии формирования")))</f>
        <v/>
      </c>
      <c r="CI21" s="96" t="str">
        <f>IF('Познавательное развитие'!L22="","",IF('Познавательное развитие'!L22&gt;1.5,"сформирован",IF('Познавательное развитие'!L22&lt;0.5,"не сформирован", "в стадии формирования")))</f>
        <v/>
      </c>
      <c r="CJ21" s="96" t="str">
        <f>IF('Познавательное развитие'!M22="","",IF('Познавательное развитие'!M22&gt;1.5,"сформирован",IF('Познавательное развитие'!M22&lt;0.5,"не сформирован", "в стадии формирования")))</f>
        <v/>
      </c>
      <c r="CK21" s="96" t="str">
        <f>IF('Познавательное развитие'!S22="","",IF('Познавательное развитие'!S22&gt;1.5,"сформирован",IF('Познавательное развитие'!S22&lt;0.5,"не сформирован", "в стадии формирования")))</f>
        <v/>
      </c>
      <c r="CL21" s="96" t="str">
        <f>IF('Познавательное развитие'!T22="","",IF('Познавательное развитие'!T22&gt;1.5,"сформирован",IF('Познавательное развитие'!T22&lt;0.5,"не сформирован", "в стадии формирования")))</f>
        <v/>
      </c>
      <c r="CM21" s="96" t="str">
        <f>IF('Познавательное развитие'!V22="","",IF('Познавательное развитие'!V22&gt;1.5,"сформирован",IF('Познавательное развитие'!V22&lt;0.5,"не сформирован", "в стадии формирования")))</f>
        <v/>
      </c>
      <c r="CN21" s="96" t="str">
        <f>IF('Познавательное развитие'!W22="","",IF('Познавательное развитие'!W22&gt;1.5,"сформирован",IF('Познавательное развитие'!W22&lt;0.5,"не сформирован", "в стадии формирования")))</f>
        <v/>
      </c>
      <c r="CO21" s="96" t="str">
        <f>IF('Познавательное развитие'!AD22="","",IF('Познавательное развитие'!AD22&gt;1.5,"сформирован",IF('Познавательное развитие'!AD22&lt;0.5,"не сформирован", "в стадии формирования")))</f>
        <v/>
      </c>
      <c r="CP21" s="96" t="str">
        <f>IF('Познавательное развитие'!AI22="","",IF('Познавательное развитие'!AI22&gt;1.5,"сформирован",IF('Познавательное развитие'!AI22&lt;0.5,"не сформирован", "в стадии формирования")))</f>
        <v/>
      </c>
      <c r="CQ21" s="96" t="str">
        <f>IF('Познавательное развитие'!AK22="","",IF('Познавательное развитие'!AK22&gt;1.5,"сформирован",IF('Познавательное развитие'!AK22&lt;0.5,"не сформирован", "в стадии формирования")))</f>
        <v/>
      </c>
      <c r="CR21" s="96" t="str">
        <f>IF('Познавательное развитие'!AL22="","",IF('Познавательное развитие'!AL22&gt;1.5,"сформирован",IF('Познавательное развитие'!AL22&lt;0.5,"не сформирован", "в стадии формирования")))</f>
        <v/>
      </c>
      <c r="CS21" s="96" t="str">
        <f>IF('Речевое развитие'!S21="","",IF('Речевое развитие'!S21&gt;1.5,"сформирован",IF('Речевое развитие'!S21&lt;0.5,"не сформирован", "в стадии формирования")))</f>
        <v/>
      </c>
      <c r="CT21" s="96" t="str">
        <f>IF('Речевое развитие'!T21="","",IF('Речевое развитие'!T21&gt;1.5,"сформирован",IF('Речевое развитие'!T21&lt;0.5,"не сформирован", "в стадии формирования")))</f>
        <v/>
      </c>
      <c r="CU21" s="96" t="str">
        <f>IF('Речевое развитие'!U21="","",IF('Речевое развитие'!U21&gt;1.5,"сформирован",IF('Речевое развитие'!U21&lt;0.5,"не сформирован", "в стадии формирования")))</f>
        <v/>
      </c>
      <c r="CV21" s="96" t="str">
        <f>IF('Речевое развитие'!V21="","",IF('Речевое развитие'!V21&gt;1.5,"сформирован",IF('Речевое развитие'!V21&lt;0.5,"не сформирован", "в стадии формирования")))</f>
        <v/>
      </c>
      <c r="CW21" s="96"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96"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96"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96"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96"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183"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96" t="str">
        <f t="shared" si="6"/>
        <v/>
      </c>
    </row>
    <row r="22" spans="1:107" s="96" customFormat="1">
      <c r="A22" s="155">
        <f>список!A20</f>
        <v>19</v>
      </c>
      <c r="B22" s="153" t="str">
        <f>IF(список!B20="","",список!B20)</f>
        <v/>
      </c>
      <c r="C22" s="149">
        <f>IF(список!C20="","",список!C20)</f>
        <v>0</v>
      </c>
      <c r="D22" s="96"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96"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96"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96"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163" t="str">
        <f>IF('Речевое развитие'!X22="","",IF('Речевое развитие'!X22&gt;1.5,"сформирован",IF('Речевое развитие'!X22&lt;0.5,"не сформирован", "в стадии формирования")))</f>
        <v/>
      </c>
      <c r="J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149" t="str">
        <f>IF('Физическое развитие'!M22="","",IF('Физическое развитие'!M22&gt;1.5,"сформирован",IF('Физическое развитие'!M22&lt;0.5,"не сформирован", "в стадии формирования")))</f>
        <v/>
      </c>
      <c r="L22" s="183"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96" t="str">
        <f t="shared" si="0"/>
        <v/>
      </c>
      <c r="N22" s="165"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165"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165"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165"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165"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165"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165"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165"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16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183"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96" t="str">
        <f t="shared" si="1"/>
        <v/>
      </c>
      <c r="Y22" s="163"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96" t="str">
        <f>IF('Познавательное развитие'!U23="","",IF('Познавательное развитие'!U23&gt;1.5,"сформирован",IF('Познавательное развитие'!U23&lt;0.5,"не сформирован", "в стадии формирования")))</f>
        <v/>
      </c>
      <c r="AA22" s="96" t="str">
        <f>IF('Речевое развитие'!P22="","",IF('Речевое развитие'!P22&gt;1.5,"сформирован",IF('Речевое развитие'!P22&lt;0.5,"не сформирован", "в стадии формирования")))</f>
        <v/>
      </c>
      <c r="AB22" s="96" t="str">
        <f>IF('Речевое развитие'!Q22="","",IF('Речевое развитие'!Q22&gt;1.5,"сформирован",IF('Речевое развитие'!Q22&lt;0.5,"не сформирован", "в стадии формирования")))</f>
        <v/>
      </c>
      <c r="AC22" s="167"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
      </c>
      <c r="AD22" s="167"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
      </c>
      <c r="AE22" s="167"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
      </c>
      <c r="AF22" s="149" t="str">
        <f>IF('Физическое развитие'!T22="","",IF('Физическое развитие'!T22&gt;1.5,"сформирован",IF('Физическое развитие'!T22&lt;0.5,"не сформирован", "в стадии формирования")))</f>
        <v/>
      </c>
      <c r="AG22" s="183"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96" t="str">
        <f t="shared" si="2"/>
        <v/>
      </c>
      <c r="AI22" s="163" t="str">
        <f>IF('Речевое развитие'!D22="","",IF('Речевое развитие'!D22&gt;1.5,"сформирован",IF('Речевое развитие'!D22&lt;0.5,"не сформирован", "в стадии формирования")))</f>
        <v/>
      </c>
      <c r="AJ22" s="163" t="str">
        <f>IF('Речевое развитие'!E22="","",IF('Речевое развитие'!E22&gt;1.5,"сформирован",IF('Речевое развитие'!E22&lt;0.5,"не сформирован", "в стадии формирования")))</f>
        <v/>
      </c>
      <c r="AK22" s="163" t="str">
        <f>IF('Речевое развитие'!F22="","",IF('Речевое развитие'!F22&gt;1.5,"сформирован",IF('Речевое развитие'!F22&lt;0.5,"не сформирован", "в стадии формирования")))</f>
        <v/>
      </c>
      <c r="AL22" s="163" t="str">
        <f>IF('Речевое развитие'!G22="","",IF('Речевое развитие'!G22&gt;1.5,"сформирован",IF('Речевое развитие'!G22&lt;0.5,"не сформирован", "в стадии формирования")))</f>
        <v/>
      </c>
      <c r="AM22" s="163" t="str">
        <f>IF('Речевое развитие'!H22="","",IF('Речевое развитие'!H22&gt;1.5,"сформирован",IF('Речевое развитие'!H22&lt;0.5,"не сформирован", "в стадии формирования")))</f>
        <v/>
      </c>
      <c r="AN22" s="163" t="str">
        <f>IF('Речевое развитие'!I22="","",IF('Речевое развитие'!I22&gt;1.5,"сформирован",IF('Речевое развитие'!I22&lt;0.5,"не сформирован", "в стадии формирования")))</f>
        <v/>
      </c>
      <c r="AO22" s="163" t="str">
        <f>IF('Речевое развитие'!J22="","",IF('Речевое развитие'!J22&gt;1.5,"сформирован",IF('Речевое развитие'!J22&lt;0.5,"не сформирован", "в стадии формирования")))</f>
        <v/>
      </c>
      <c r="AP22" s="163" t="str">
        <f>IF('Речевое развитие'!K22="","",IF('Речевое развитие'!K22&gt;1.5,"сформирован",IF('Речевое развитие'!K22&lt;0.5,"не сформирован", "в стадии формирования")))</f>
        <v/>
      </c>
      <c r="AQ22" s="183"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96" t="str">
        <f t="shared" si="3"/>
        <v/>
      </c>
      <c r="AS22" s="163"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в стадии формирования</v>
      </c>
      <c r="AT22" s="163" t="str">
        <f>IF('Физическое развитие'!D22="","",IF('Физическое развитие'!D22&gt;1.5,"сформирован",IF('Физическое развитие'!D22&lt;0.5,"не сформирован", "в стадии формирования")))</f>
        <v/>
      </c>
      <c r="AU22" s="163" t="str">
        <f>IF('Физическое развитие'!E22="","",IF('Физическое развитие'!E22&gt;1.5,"сформирован",IF('Физическое развитие'!E22&lt;0.5,"не сформирован", "в стадии формирования")))</f>
        <v/>
      </c>
      <c r="AV22" s="163" t="str">
        <f>IF('Физическое развитие'!F22="","",IF('Физическое развитие'!F22&gt;1.5,"сформирован",IF('Физическое развитие'!F22&lt;0.5,"не сформирован", "в стадии формирования")))</f>
        <v/>
      </c>
      <c r="AW22" s="163" t="str">
        <f>IF('Физическое развитие'!G22="","",IF('Физическое развитие'!G22&gt;1.5,"сформирован",IF('Физическое развитие'!G22&lt;0.5,"не сформирован", "в стадии формирования")))</f>
        <v/>
      </c>
      <c r="AX22" s="163" t="str">
        <f>IF('Физическое развитие'!H22="","",IF('Физическое развитие'!H22&gt;1.5,"сформирован",IF('Физическое развитие'!H22&lt;0.5,"не сформирован", "в стадии формирования")))</f>
        <v/>
      </c>
      <c r="AY22" s="163" t="str">
        <f>IF('Физическое развитие'!I22="","",IF('Физическое развитие'!I22&gt;1.5,"сформирован",IF('Физическое развитие'!I22&lt;0.5,"не сформирован", "в стадии формирования")))</f>
        <v/>
      </c>
      <c r="AZ22" s="163" t="str">
        <f>IF('Физическое развитие'!J22="","",IF('Физическое развитие'!J22&gt;1.5,"сформирован",IF('Физическое развитие'!J22&lt;0.5,"не сформирован", "в стадии формирования")))</f>
        <v/>
      </c>
      <c r="BA22" s="163" t="str">
        <f>IF('Физическое развитие'!K22="","",IF('Физическое развитие'!K22&gt;1.5,"сформирован",IF('Физическое развитие'!K22&lt;0.5,"не сформирован", "в стадии формирования")))</f>
        <v/>
      </c>
      <c r="BB22" s="163" t="str">
        <f>IF('Физическое развитие'!L22="","",IF('Физическое развитие'!L22&gt;1.5,"сформирован",IF('Физическое развитие'!L22&lt;0.5,"не сформирован", "в стадии формирования")))</f>
        <v/>
      </c>
      <c r="BC22" s="163" t="str">
        <f>IF('Физическое развитие'!M22="","",IF('Физическое развитие'!M22&gt;1.5,"сформирован",IF('Физическое развитие'!M22&lt;0.5,"не сформирован", "в стадии формирования")))</f>
        <v/>
      </c>
      <c r="BD22" s="163" t="str">
        <f>IF('Физическое развитие'!N22="","",IF('Физическое развитие'!N22&gt;1.5,"сформирован",IF('Физическое развитие'!N22&lt;0.5,"не сформирован", "в стадии формирования")))</f>
        <v/>
      </c>
      <c r="BE22" s="163" t="str">
        <f>IF('Физическое развитие'!O22="","",IF('Физическое развитие'!O22&gt;1.5,"сформирован",IF('Физическое развитие'!O22&lt;0.5,"не сформирован", "в стадии формирования")))</f>
        <v/>
      </c>
      <c r="BF22" s="183"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96" t="str">
        <f t="shared" si="4"/>
        <v/>
      </c>
      <c r="BH22" s="96"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96"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96"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96"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96"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96"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96"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96"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96"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96"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96"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96" t="str">
        <f>IF('Физическое развитие'!Q22="","",IF('Физическое развитие'!Q22&gt;1.5,"сформирован",IF('Физическое развитие'!Q22&lt;0.5,"не сформирован", "в стадии формирования")))</f>
        <v/>
      </c>
      <c r="BT22" s="96" t="str">
        <f>IF('Физическое развитие'!R22="","",IF('Физическое развитие'!R22&gt;1.5,"сформирован",IF('Физическое развитие'!R22&lt;0.5,"не сформирован", "в стадии формирования")))</f>
        <v/>
      </c>
      <c r="BU22" s="96" t="str">
        <f>IF('Физическое развитие'!S22="","",IF('Физическое развитие'!S22&gt;1.5,"сформирован",IF('Физическое развитие'!S22&lt;0.5,"не сформирован", "в стадии формирования")))</f>
        <v/>
      </c>
      <c r="BV22" s="96" t="str">
        <f>IF('Физическое развитие'!T22="","",IF('Физическое развитие'!T22&gt;1.5,"сформирован",IF('Физическое развитие'!T22&lt;0.5,"не сформирован", "в стадии формирования")))</f>
        <v/>
      </c>
      <c r="BW22" s="96" t="str">
        <f>IF('Физическое развитие'!U22="","",IF('Физическое развитие'!U22&gt;1.5,"сформирован",IF('Физическое развитие'!U22&lt;0.5,"не сформирован", "в стадии формирования")))</f>
        <v/>
      </c>
      <c r="BX22" s="183"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96" t="str">
        <f t="shared" si="5"/>
        <v/>
      </c>
      <c r="BZ22" s="96"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96"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96"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96" t="str">
        <f>IF('Познавательное развитие'!D23="","",IF('Познавательное развитие'!D23&gt;1.5,"сформирован",IF('Познавательное развитие'!D23&lt;0.5,"не сформирован", "в стадии формирования")))</f>
        <v/>
      </c>
      <c r="CD22" s="96" t="str">
        <f>IF('Познавательное развитие'!E23="","",IF('Познавательное развитие'!E23&gt;1.5,"сформирован",IF('Познавательное развитие'!E23&lt;0.5,"не сформирован", "в стадии формирования")))</f>
        <v/>
      </c>
      <c r="CE22" s="96" t="str">
        <f>IF('Познавательное развитие'!F23="","",IF('Познавательное развитие'!F23&gt;1.5,"сформирован",IF('Познавательное развитие'!F23&lt;0.5,"не сформирован", "в стадии формирования")))</f>
        <v/>
      </c>
      <c r="CF22" s="96" t="str">
        <f>IF('Познавательное развитие'!I23="","",IF('Познавательное развитие'!I23&gt;1.5,"сформирован",IF('Познавательное развитие'!I23&lt;0.5,"не сформирован", "в стадии формирования")))</f>
        <v/>
      </c>
      <c r="CG22" s="96" t="str">
        <f>IF('Познавательное развитие'!J23="","",IF('Познавательное развитие'!J23&gt;1.5,"сформирован",IF('Познавательное развитие'!J23&lt;0.5,"не сформирован", "в стадии формирования")))</f>
        <v/>
      </c>
      <c r="CH22" s="96" t="str">
        <f>IF('Познавательное развитие'!K23="","",IF('Познавательное развитие'!K23&gt;1.5,"сформирован",IF('Познавательное развитие'!K23&lt;0.5,"не сформирован", "в стадии формирования")))</f>
        <v/>
      </c>
      <c r="CI22" s="96" t="str">
        <f>IF('Познавательное развитие'!L23="","",IF('Познавательное развитие'!L23&gt;1.5,"сформирован",IF('Познавательное развитие'!L23&lt;0.5,"не сформирован", "в стадии формирования")))</f>
        <v/>
      </c>
      <c r="CJ22" s="96" t="str">
        <f>IF('Познавательное развитие'!M23="","",IF('Познавательное развитие'!M23&gt;1.5,"сформирован",IF('Познавательное развитие'!M23&lt;0.5,"не сформирован", "в стадии формирования")))</f>
        <v/>
      </c>
      <c r="CK22" s="96" t="str">
        <f>IF('Познавательное развитие'!S23="","",IF('Познавательное развитие'!S23&gt;1.5,"сформирован",IF('Познавательное развитие'!S23&lt;0.5,"не сформирован", "в стадии формирования")))</f>
        <v/>
      </c>
      <c r="CL22" s="96" t="str">
        <f>IF('Познавательное развитие'!T23="","",IF('Познавательное развитие'!T23&gt;1.5,"сформирован",IF('Познавательное развитие'!T23&lt;0.5,"не сформирован", "в стадии формирования")))</f>
        <v/>
      </c>
      <c r="CM22" s="96" t="str">
        <f>IF('Познавательное развитие'!V23="","",IF('Познавательное развитие'!V23&gt;1.5,"сформирован",IF('Познавательное развитие'!V23&lt;0.5,"не сформирован", "в стадии формирования")))</f>
        <v/>
      </c>
      <c r="CN22" s="96" t="str">
        <f>IF('Познавательное развитие'!W23="","",IF('Познавательное развитие'!W23&gt;1.5,"сформирован",IF('Познавательное развитие'!W23&lt;0.5,"не сформирован", "в стадии формирования")))</f>
        <v/>
      </c>
      <c r="CO22" s="96" t="str">
        <f>IF('Познавательное развитие'!AD23="","",IF('Познавательное развитие'!AD23&gt;1.5,"сформирован",IF('Познавательное развитие'!AD23&lt;0.5,"не сформирован", "в стадии формирования")))</f>
        <v/>
      </c>
      <c r="CP22" s="96" t="str">
        <f>IF('Познавательное развитие'!AI23="","",IF('Познавательное развитие'!AI23&gt;1.5,"сформирован",IF('Познавательное развитие'!AI23&lt;0.5,"не сформирован", "в стадии формирования")))</f>
        <v/>
      </c>
      <c r="CQ22" s="96" t="str">
        <f>IF('Познавательное развитие'!AK23="","",IF('Познавательное развитие'!AK23&gt;1.5,"сформирован",IF('Познавательное развитие'!AK23&lt;0.5,"не сформирован", "в стадии формирования")))</f>
        <v/>
      </c>
      <c r="CR22" s="96" t="str">
        <f>IF('Познавательное развитие'!AL23="","",IF('Познавательное развитие'!AL23&gt;1.5,"сформирован",IF('Познавательное развитие'!AL23&lt;0.5,"не сформирован", "в стадии формирования")))</f>
        <v/>
      </c>
      <c r="CS22" s="96" t="str">
        <f>IF('Речевое развитие'!S22="","",IF('Речевое развитие'!S22&gt;1.5,"сформирован",IF('Речевое развитие'!S22&lt;0.5,"не сформирован", "в стадии формирования")))</f>
        <v/>
      </c>
      <c r="CT22" s="96" t="str">
        <f>IF('Речевое развитие'!T22="","",IF('Речевое развитие'!T22&gt;1.5,"сформирован",IF('Речевое развитие'!T22&lt;0.5,"не сформирован", "в стадии формирования")))</f>
        <v/>
      </c>
      <c r="CU22" s="96" t="str">
        <f>IF('Речевое развитие'!U22="","",IF('Речевое развитие'!U22&gt;1.5,"сформирован",IF('Речевое развитие'!U22&lt;0.5,"не сформирован", "в стадии формирования")))</f>
        <v/>
      </c>
      <c r="CV22" s="96" t="str">
        <f>IF('Речевое развитие'!V22="","",IF('Речевое развитие'!V22&gt;1.5,"сформирован",IF('Речевое развитие'!V22&lt;0.5,"не сформирован", "в стадии формирования")))</f>
        <v/>
      </c>
      <c r="CW22" s="96"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96"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96"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96"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96"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183"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96" t="str">
        <f t="shared" si="6"/>
        <v/>
      </c>
    </row>
    <row r="23" spans="1:107" s="96" customFormat="1">
      <c r="A23" s="155">
        <f>список!A21</f>
        <v>20</v>
      </c>
      <c r="B23" s="153" t="str">
        <f>IF(список!B21="","",список!B21)</f>
        <v/>
      </c>
      <c r="C23" s="149">
        <f>IF(список!C21="","",список!C21)</f>
        <v>0</v>
      </c>
      <c r="D23" s="96"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96"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96"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96"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163" t="str">
        <f>IF('Речевое развитие'!X23="","",IF('Речевое развитие'!X23&gt;1.5,"сформирован",IF('Речевое развитие'!X23&lt;0.5,"не сформирован", "в стадии формирования")))</f>
        <v/>
      </c>
      <c r="J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149" t="str">
        <f>IF('Физическое развитие'!M23="","",IF('Физическое развитие'!M23&gt;1.5,"сформирован",IF('Физическое развитие'!M23&lt;0.5,"не сформирован", "в стадии формирования")))</f>
        <v/>
      </c>
      <c r="L23" s="183"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96" t="str">
        <f t="shared" si="0"/>
        <v/>
      </c>
      <c r="N23" s="165"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165"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165"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165"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165"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165"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165"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165"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16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183"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96" t="str">
        <f t="shared" si="1"/>
        <v/>
      </c>
      <c r="Y23" s="163"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96" t="str">
        <f>IF('Познавательное развитие'!U24="","",IF('Познавательное развитие'!U24&gt;1.5,"сформирован",IF('Познавательное развитие'!U24&lt;0.5,"не сформирован", "в стадии формирования")))</f>
        <v/>
      </c>
      <c r="AA23" s="96" t="str">
        <f>IF('Речевое развитие'!P23="","",IF('Речевое развитие'!P23&gt;1.5,"сформирован",IF('Речевое развитие'!P23&lt;0.5,"не сформирован", "в стадии формирования")))</f>
        <v/>
      </c>
      <c r="AB23" s="96" t="str">
        <f>IF('Речевое развитие'!Q23="","",IF('Речевое развитие'!Q23&gt;1.5,"сформирован",IF('Речевое развитие'!Q23&lt;0.5,"не сформирован", "в стадии формирования")))</f>
        <v/>
      </c>
      <c r="AC23" s="167"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
      </c>
      <c r="AD23" s="167"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
      </c>
      <c r="AE23" s="167"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
      </c>
      <c r="AF23" s="149" t="str">
        <f>IF('Физическое развитие'!T23="","",IF('Физическое развитие'!T23&gt;1.5,"сформирован",IF('Физическое развитие'!T23&lt;0.5,"не сформирован", "в стадии формирования")))</f>
        <v/>
      </c>
      <c r="AG23" s="183"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96" t="str">
        <f t="shared" si="2"/>
        <v/>
      </c>
      <c r="AI23" s="163" t="str">
        <f>IF('Речевое развитие'!D23="","",IF('Речевое развитие'!D23&gt;1.5,"сформирован",IF('Речевое развитие'!D23&lt;0.5,"не сформирован", "в стадии формирования")))</f>
        <v/>
      </c>
      <c r="AJ23" s="163" t="str">
        <f>IF('Речевое развитие'!E23="","",IF('Речевое развитие'!E23&gt;1.5,"сформирован",IF('Речевое развитие'!E23&lt;0.5,"не сформирован", "в стадии формирования")))</f>
        <v/>
      </c>
      <c r="AK23" s="163" t="str">
        <f>IF('Речевое развитие'!F23="","",IF('Речевое развитие'!F23&gt;1.5,"сформирован",IF('Речевое развитие'!F23&lt;0.5,"не сформирован", "в стадии формирования")))</f>
        <v/>
      </c>
      <c r="AL23" s="163" t="str">
        <f>IF('Речевое развитие'!G23="","",IF('Речевое развитие'!G23&gt;1.5,"сформирован",IF('Речевое развитие'!G23&lt;0.5,"не сформирован", "в стадии формирования")))</f>
        <v/>
      </c>
      <c r="AM23" s="163" t="str">
        <f>IF('Речевое развитие'!H23="","",IF('Речевое развитие'!H23&gt;1.5,"сформирован",IF('Речевое развитие'!H23&lt;0.5,"не сформирован", "в стадии формирования")))</f>
        <v/>
      </c>
      <c r="AN23" s="163" t="str">
        <f>IF('Речевое развитие'!I23="","",IF('Речевое развитие'!I23&gt;1.5,"сформирован",IF('Речевое развитие'!I23&lt;0.5,"не сформирован", "в стадии формирования")))</f>
        <v/>
      </c>
      <c r="AO23" s="163" t="str">
        <f>IF('Речевое развитие'!J23="","",IF('Речевое развитие'!J23&gt;1.5,"сформирован",IF('Речевое развитие'!J23&lt;0.5,"не сформирован", "в стадии формирования")))</f>
        <v/>
      </c>
      <c r="AP23" s="163" t="str">
        <f>IF('Речевое развитие'!K23="","",IF('Речевое развитие'!K23&gt;1.5,"сформирован",IF('Речевое развитие'!K23&lt;0.5,"не сформирован", "в стадии формирования")))</f>
        <v/>
      </c>
      <c r="AQ23" s="183"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96" t="str">
        <f t="shared" si="3"/>
        <v/>
      </c>
      <c r="AS23" s="163"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в стадии формирования</v>
      </c>
      <c r="AT23" s="163" t="str">
        <f>IF('Физическое развитие'!D23="","",IF('Физическое развитие'!D23&gt;1.5,"сформирован",IF('Физическое развитие'!D23&lt;0.5,"не сформирован", "в стадии формирования")))</f>
        <v/>
      </c>
      <c r="AU23" s="163" t="str">
        <f>IF('Физическое развитие'!E23="","",IF('Физическое развитие'!E23&gt;1.5,"сформирован",IF('Физическое развитие'!E23&lt;0.5,"не сформирован", "в стадии формирования")))</f>
        <v/>
      </c>
      <c r="AV23" s="163" t="str">
        <f>IF('Физическое развитие'!F23="","",IF('Физическое развитие'!F23&gt;1.5,"сформирован",IF('Физическое развитие'!F23&lt;0.5,"не сформирован", "в стадии формирования")))</f>
        <v/>
      </c>
      <c r="AW23" s="163" t="str">
        <f>IF('Физическое развитие'!G23="","",IF('Физическое развитие'!G23&gt;1.5,"сформирован",IF('Физическое развитие'!G23&lt;0.5,"не сформирован", "в стадии формирования")))</f>
        <v/>
      </c>
      <c r="AX23" s="163" t="str">
        <f>IF('Физическое развитие'!H23="","",IF('Физическое развитие'!H23&gt;1.5,"сформирован",IF('Физическое развитие'!H23&lt;0.5,"не сформирован", "в стадии формирования")))</f>
        <v/>
      </c>
      <c r="AY23" s="163" t="str">
        <f>IF('Физическое развитие'!I23="","",IF('Физическое развитие'!I23&gt;1.5,"сформирован",IF('Физическое развитие'!I23&lt;0.5,"не сформирован", "в стадии формирования")))</f>
        <v/>
      </c>
      <c r="AZ23" s="163" t="str">
        <f>IF('Физическое развитие'!J23="","",IF('Физическое развитие'!J23&gt;1.5,"сформирован",IF('Физическое развитие'!J23&lt;0.5,"не сформирован", "в стадии формирования")))</f>
        <v/>
      </c>
      <c r="BA23" s="163" t="str">
        <f>IF('Физическое развитие'!K23="","",IF('Физическое развитие'!K23&gt;1.5,"сформирован",IF('Физическое развитие'!K23&lt;0.5,"не сформирован", "в стадии формирования")))</f>
        <v/>
      </c>
      <c r="BB23" s="163" t="str">
        <f>IF('Физическое развитие'!L23="","",IF('Физическое развитие'!L23&gt;1.5,"сформирован",IF('Физическое развитие'!L23&lt;0.5,"не сформирован", "в стадии формирования")))</f>
        <v/>
      </c>
      <c r="BC23" s="163" t="str">
        <f>IF('Физическое развитие'!M23="","",IF('Физическое развитие'!M23&gt;1.5,"сформирован",IF('Физическое развитие'!M23&lt;0.5,"не сформирован", "в стадии формирования")))</f>
        <v/>
      </c>
      <c r="BD23" s="163" t="str">
        <f>IF('Физическое развитие'!N23="","",IF('Физическое развитие'!N23&gt;1.5,"сформирован",IF('Физическое развитие'!N23&lt;0.5,"не сформирован", "в стадии формирования")))</f>
        <v/>
      </c>
      <c r="BE23" s="163" t="str">
        <f>IF('Физическое развитие'!O23="","",IF('Физическое развитие'!O23&gt;1.5,"сформирован",IF('Физическое развитие'!O23&lt;0.5,"не сформирован", "в стадии формирования")))</f>
        <v/>
      </c>
      <c r="BF23" s="183"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96" t="str">
        <f t="shared" si="4"/>
        <v/>
      </c>
      <c r="BH23" s="96"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96"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96"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96"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96"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96"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96"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96"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96"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96"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96"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96" t="str">
        <f>IF('Физическое развитие'!Q23="","",IF('Физическое развитие'!Q23&gt;1.5,"сформирован",IF('Физическое развитие'!Q23&lt;0.5,"не сформирован", "в стадии формирования")))</f>
        <v/>
      </c>
      <c r="BT23" s="96" t="str">
        <f>IF('Физическое развитие'!R23="","",IF('Физическое развитие'!R23&gt;1.5,"сформирован",IF('Физическое развитие'!R23&lt;0.5,"не сформирован", "в стадии формирования")))</f>
        <v/>
      </c>
      <c r="BU23" s="96" t="str">
        <f>IF('Физическое развитие'!S23="","",IF('Физическое развитие'!S23&gt;1.5,"сформирован",IF('Физическое развитие'!S23&lt;0.5,"не сформирован", "в стадии формирования")))</f>
        <v/>
      </c>
      <c r="BV23" s="96" t="str">
        <f>IF('Физическое развитие'!T23="","",IF('Физическое развитие'!T23&gt;1.5,"сформирован",IF('Физическое развитие'!T23&lt;0.5,"не сформирован", "в стадии формирования")))</f>
        <v/>
      </c>
      <c r="BW23" s="96" t="str">
        <f>IF('Физическое развитие'!U23="","",IF('Физическое развитие'!U23&gt;1.5,"сформирован",IF('Физическое развитие'!U23&lt;0.5,"не сформирован", "в стадии формирования")))</f>
        <v/>
      </c>
      <c r="BX23" s="183"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96" t="str">
        <f t="shared" si="5"/>
        <v/>
      </c>
      <c r="BZ23" s="96"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96"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96"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96" t="str">
        <f>IF('Познавательное развитие'!D24="","",IF('Познавательное развитие'!D24&gt;1.5,"сформирован",IF('Познавательное развитие'!D24&lt;0.5,"не сформирован", "в стадии формирования")))</f>
        <v/>
      </c>
      <c r="CD23" s="96" t="str">
        <f>IF('Познавательное развитие'!E24="","",IF('Познавательное развитие'!E24&gt;1.5,"сформирован",IF('Познавательное развитие'!E24&lt;0.5,"не сформирован", "в стадии формирования")))</f>
        <v/>
      </c>
      <c r="CE23" s="96" t="str">
        <f>IF('Познавательное развитие'!F24="","",IF('Познавательное развитие'!F24&gt;1.5,"сформирован",IF('Познавательное развитие'!F24&lt;0.5,"не сформирован", "в стадии формирования")))</f>
        <v/>
      </c>
      <c r="CF23" s="96" t="str">
        <f>IF('Познавательное развитие'!I24="","",IF('Познавательное развитие'!I24&gt;1.5,"сформирован",IF('Познавательное развитие'!I24&lt;0.5,"не сформирован", "в стадии формирования")))</f>
        <v/>
      </c>
      <c r="CG23" s="96" t="str">
        <f>IF('Познавательное развитие'!J24="","",IF('Познавательное развитие'!J24&gt;1.5,"сформирован",IF('Познавательное развитие'!J24&lt;0.5,"не сформирован", "в стадии формирования")))</f>
        <v/>
      </c>
      <c r="CH23" s="96" t="str">
        <f>IF('Познавательное развитие'!K24="","",IF('Познавательное развитие'!K24&gt;1.5,"сформирован",IF('Познавательное развитие'!K24&lt;0.5,"не сформирован", "в стадии формирования")))</f>
        <v/>
      </c>
      <c r="CI23" s="96" t="str">
        <f>IF('Познавательное развитие'!L24="","",IF('Познавательное развитие'!L24&gt;1.5,"сформирован",IF('Познавательное развитие'!L24&lt;0.5,"не сформирован", "в стадии формирования")))</f>
        <v/>
      </c>
      <c r="CJ23" s="96" t="str">
        <f>IF('Познавательное развитие'!M24="","",IF('Познавательное развитие'!M24&gt;1.5,"сформирован",IF('Познавательное развитие'!M24&lt;0.5,"не сформирован", "в стадии формирования")))</f>
        <v/>
      </c>
      <c r="CK23" s="96" t="str">
        <f>IF('Познавательное развитие'!S24="","",IF('Познавательное развитие'!S24&gt;1.5,"сформирован",IF('Познавательное развитие'!S24&lt;0.5,"не сформирован", "в стадии формирования")))</f>
        <v/>
      </c>
      <c r="CL23" s="96" t="str">
        <f>IF('Познавательное развитие'!T24="","",IF('Познавательное развитие'!T24&gt;1.5,"сформирован",IF('Познавательное развитие'!T24&lt;0.5,"не сформирован", "в стадии формирования")))</f>
        <v/>
      </c>
      <c r="CM23" s="96" t="str">
        <f>IF('Познавательное развитие'!V24="","",IF('Познавательное развитие'!V24&gt;1.5,"сформирован",IF('Познавательное развитие'!V24&lt;0.5,"не сформирован", "в стадии формирования")))</f>
        <v/>
      </c>
      <c r="CN23" s="96" t="str">
        <f>IF('Познавательное развитие'!W24="","",IF('Познавательное развитие'!W24&gt;1.5,"сформирован",IF('Познавательное развитие'!W24&lt;0.5,"не сформирован", "в стадии формирования")))</f>
        <v/>
      </c>
      <c r="CO23" s="96" t="str">
        <f>IF('Познавательное развитие'!AD24="","",IF('Познавательное развитие'!AD24&gt;1.5,"сформирован",IF('Познавательное развитие'!AD24&lt;0.5,"не сформирован", "в стадии формирования")))</f>
        <v/>
      </c>
      <c r="CP23" s="96" t="str">
        <f>IF('Познавательное развитие'!AI24="","",IF('Познавательное развитие'!AI24&gt;1.5,"сформирован",IF('Познавательное развитие'!AI24&lt;0.5,"не сформирован", "в стадии формирования")))</f>
        <v/>
      </c>
      <c r="CQ23" s="96" t="str">
        <f>IF('Познавательное развитие'!AK24="","",IF('Познавательное развитие'!AK24&gt;1.5,"сформирован",IF('Познавательное развитие'!AK24&lt;0.5,"не сформирован", "в стадии формирования")))</f>
        <v/>
      </c>
      <c r="CR23" s="96" t="str">
        <f>IF('Познавательное развитие'!AL24="","",IF('Познавательное развитие'!AL24&gt;1.5,"сформирован",IF('Познавательное развитие'!AL24&lt;0.5,"не сформирован", "в стадии формирования")))</f>
        <v/>
      </c>
      <c r="CS23" s="96" t="str">
        <f>IF('Речевое развитие'!S23="","",IF('Речевое развитие'!S23&gt;1.5,"сформирован",IF('Речевое развитие'!S23&lt;0.5,"не сформирован", "в стадии формирования")))</f>
        <v/>
      </c>
      <c r="CT23" s="96" t="str">
        <f>IF('Речевое развитие'!T23="","",IF('Речевое развитие'!T23&gt;1.5,"сформирован",IF('Речевое развитие'!T23&lt;0.5,"не сформирован", "в стадии формирования")))</f>
        <v/>
      </c>
      <c r="CU23" s="96" t="str">
        <f>IF('Речевое развитие'!U23="","",IF('Речевое развитие'!U23&gt;1.5,"сформирован",IF('Речевое развитие'!U23&lt;0.5,"не сформирован", "в стадии формирования")))</f>
        <v/>
      </c>
      <c r="CV23" s="96" t="str">
        <f>IF('Речевое развитие'!V23="","",IF('Речевое развитие'!V23&gt;1.5,"сформирован",IF('Речевое развитие'!V23&lt;0.5,"не сформирован", "в стадии формирования")))</f>
        <v/>
      </c>
      <c r="CW23" s="96"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96"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96"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96"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96"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183"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96" t="str">
        <f t="shared" si="6"/>
        <v/>
      </c>
    </row>
    <row r="24" spans="1:107" s="96" customFormat="1">
      <c r="A24" s="155">
        <f>список!A22</f>
        <v>21</v>
      </c>
      <c r="B24" s="153" t="str">
        <f>IF(список!B22="","",список!B22)</f>
        <v/>
      </c>
      <c r="C24" s="149">
        <f>IF(список!C22="","",список!C22)</f>
        <v>0</v>
      </c>
      <c r="D24" s="96"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96"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96"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96"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163" t="str">
        <f>IF('Речевое развитие'!X24="","",IF('Речевое развитие'!X24&gt;1.5,"сформирован",IF('Речевое развитие'!X24&lt;0.5,"не сформирован", "в стадии формирования")))</f>
        <v/>
      </c>
      <c r="J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149" t="str">
        <f>IF('Физическое развитие'!M24="","",IF('Физическое развитие'!M24&gt;1.5,"сформирован",IF('Физическое развитие'!M24&lt;0.5,"не сформирован", "в стадии формирования")))</f>
        <v/>
      </c>
      <c r="L24" s="183"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96" t="str">
        <f t="shared" si="0"/>
        <v/>
      </c>
      <c r="N24" s="165"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165"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165"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165"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165"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165"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165"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165"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16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183"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96" t="str">
        <f t="shared" si="1"/>
        <v/>
      </c>
      <c r="Y24" s="163"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96" t="str">
        <f>IF('Познавательное развитие'!U25="","",IF('Познавательное развитие'!U25&gt;1.5,"сформирован",IF('Познавательное развитие'!U25&lt;0.5,"не сформирован", "в стадии формирования")))</f>
        <v/>
      </c>
      <c r="AA24" s="96" t="str">
        <f>IF('Речевое развитие'!P24="","",IF('Речевое развитие'!P24&gt;1.5,"сформирован",IF('Речевое развитие'!P24&lt;0.5,"не сформирован", "в стадии формирования")))</f>
        <v/>
      </c>
      <c r="AB24" s="96" t="str">
        <f>IF('Речевое развитие'!Q24="","",IF('Речевое развитие'!Q24&gt;1.5,"сформирован",IF('Речевое развитие'!Q24&lt;0.5,"не сформирован", "в стадии формирования")))</f>
        <v/>
      </c>
      <c r="AC24" s="167"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
      </c>
      <c r="AD24" s="167"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
      </c>
      <c r="AE24" s="167"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
      </c>
      <c r="AF24" s="149" t="str">
        <f>IF('Физическое развитие'!T24="","",IF('Физическое развитие'!T24&gt;1.5,"сформирован",IF('Физическое развитие'!T24&lt;0.5,"не сформирован", "в стадии формирования")))</f>
        <v/>
      </c>
      <c r="AG24" s="183"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96" t="str">
        <f t="shared" si="2"/>
        <v/>
      </c>
      <c r="AI24" s="163" t="str">
        <f>IF('Речевое развитие'!D24="","",IF('Речевое развитие'!D24&gt;1.5,"сформирован",IF('Речевое развитие'!D24&lt;0.5,"не сформирован", "в стадии формирования")))</f>
        <v/>
      </c>
      <c r="AJ24" s="163" t="str">
        <f>IF('Речевое развитие'!E24="","",IF('Речевое развитие'!E24&gt;1.5,"сформирован",IF('Речевое развитие'!E24&lt;0.5,"не сформирован", "в стадии формирования")))</f>
        <v/>
      </c>
      <c r="AK24" s="163" t="str">
        <f>IF('Речевое развитие'!F24="","",IF('Речевое развитие'!F24&gt;1.5,"сформирован",IF('Речевое развитие'!F24&lt;0.5,"не сформирован", "в стадии формирования")))</f>
        <v/>
      </c>
      <c r="AL24" s="163" t="str">
        <f>IF('Речевое развитие'!G24="","",IF('Речевое развитие'!G24&gt;1.5,"сформирован",IF('Речевое развитие'!G24&lt;0.5,"не сформирован", "в стадии формирования")))</f>
        <v/>
      </c>
      <c r="AM24" s="163" t="str">
        <f>IF('Речевое развитие'!H24="","",IF('Речевое развитие'!H24&gt;1.5,"сформирован",IF('Речевое развитие'!H24&lt;0.5,"не сформирован", "в стадии формирования")))</f>
        <v/>
      </c>
      <c r="AN24" s="163" t="str">
        <f>IF('Речевое развитие'!I24="","",IF('Речевое развитие'!I24&gt;1.5,"сформирован",IF('Речевое развитие'!I24&lt;0.5,"не сформирован", "в стадии формирования")))</f>
        <v/>
      </c>
      <c r="AO24" s="163" t="str">
        <f>IF('Речевое развитие'!J24="","",IF('Речевое развитие'!J24&gt;1.5,"сформирован",IF('Речевое развитие'!J24&lt;0.5,"не сформирован", "в стадии формирования")))</f>
        <v/>
      </c>
      <c r="AP24" s="163" t="str">
        <f>IF('Речевое развитие'!K24="","",IF('Речевое развитие'!K24&gt;1.5,"сформирован",IF('Речевое развитие'!K24&lt;0.5,"не сформирован", "в стадии формирования")))</f>
        <v/>
      </c>
      <c r="AQ24" s="183"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96" t="str">
        <f t="shared" si="3"/>
        <v/>
      </c>
      <c r="AS24" s="163"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в стадии формирования</v>
      </c>
      <c r="AT24" s="163" t="str">
        <f>IF('Физическое развитие'!D24="","",IF('Физическое развитие'!D24&gt;1.5,"сформирован",IF('Физическое развитие'!D24&lt;0.5,"не сформирован", "в стадии формирования")))</f>
        <v/>
      </c>
      <c r="AU24" s="163" t="str">
        <f>IF('Физическое развитие'!E24="","",IF('Физическое развитие'!E24&gt;1.5,"сформирован",IF('Физическое развитие'!E24&lt;0.5,"не сформирован", "в стадии формирования")))</f>
        <v/>
      </c>
      <c r="AV24" s="163" t="str">
        <f>IF('Физическое развитие'!F24="","",IF('Физическое развитие'!F24&gt;1.5,"сформирован",IF('Физическое развитие'!F24&lt;0.5,"не сформирован", "в стадии формирования")))</f>
        <v/>
      </c>
      <c r="AW24" s="163" t="str">
        <f>IF('Физическое развитие'!G24="","",IF('Физическое развитие'!G24&gt;1.5,"сформирован",IF('Физическое развитие'!G24&lt;0.5,"не сформирован", "в стадии формирования")))</f>
        <v/>
      </c>
      <c r="AX24" s="163" t="str">
        <f>IF('Физическое развитие'!H24="","",IF('Физическое развитие'!H24&gt;1.5,"сформирован",IF('Физическое развитие'!H24&lt;0.5,"не сформирован", "в стадии формирования")))</f>
        <v/>
      </c>
      <c r="AY24" s="163" t="str">
        <f>IF('Физическое развитие'!I24="","",IF('Физическое развитие'!I24&gt;1.5,"сформирован",IF('Физическое развитие'!I24&lt;0.5,"не сформирован", "в стадии формирования")))</f>
        <v/>
      </c>
      <c r="AZ24" s="163" t="str">
        <f>IF('Физическое развитие'!J24="","",IF('Физическое развитие'!J24&gt;1.5,"сформирован",IF('Физическое развитие'!J24&lt;0.5,"не сформирован", "в стадии формирования")))</f>
        <v/>
      </c>
      <c r="BA24" s="163" t="str">
        <f>IF('Физическое развитие'!K24="","",IF('Физическое развитие'!K24&gt;1.5,"сформирован",IF('Физическое развитие'!K24&lt;0.5,"не сформирован", "в стадии формирования")))</f>
        <v/>
      </c>
      <c r="BB24" s="163" t="str">
        <f>IF('Физическое развитие'!L24="","",IF('Физическое развитие'!L24&gt;1.5,"сформирован",IF('Физическое развитие'!L24&lt;0.5,"не сформирован", "в стадии формирования")))</f>
        <v/>
      </c>
      <c r="BC24" s="163" t="str">
        <f>IF('Физическое развитие'!M24="","",IF('Физическое развитие'!M24&gt;1.5,"сформирован",IF('Физическое развитие'!M24&lt;0.5,"не сформирован", "в стадии формирования")))</f>
        <v/>
      </c>
      <c r="BD24" s="163" t="str">
        <f>IF('Физическое развитие'!N24="","",IF('Физическое развитие'!N24&gt;1.5,"сформирован",IF('Физическое развитие'!N24&lt;0.5,"не сформирован", "в стадии формирования")))</f>
        <v/>
      </c>
      <c r="BE24" s="163" t="str">
        <f>IF('Физическое развитие'!O24="","",IF('Физическое развитие'!O24&gt;1.5,"сформирован",IF('Физическое развитие'!O24&lt;0.5,"не сформирован", "в стадии формирования")))</f>
        <v/>
      </c>
      <c r="BF24" s="183"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96" t="str">
        <f t="shared" si="4"/>
        <v/>
      </c>
      <c r="BH24" s="96"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96"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96"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96"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96"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96"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96"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96"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96"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96"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96"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96" t="str">
        <f>IF('Физическое развитие'!Q24="","",IF('Физическое развитие'!Q24&gt;1.5,"сформирован",IF('Физическое развитие'!Q24&lt;0.5,"не сформирован", "в стадии формирования")))</f>
        <v/>
      </c>
      <c r="BT24" s="96" t="str">
        <f>IF('Физическое развитие'!R24="","",IF('Физическое развитие'!R24&gt;1.5,"сформирован",IF('Физическое развитие'!R24&lt;0.5,"не сформирован", "в стадии формирования")))</f>
        <v/>
      </c>
      <c r="BU24" s="96" t="str">
        <f>IF('Физическое развитие'!S24="","",IF('Физическое развитие'!S24&gt;1.5,"сформирован",IF('Физическое развитие'!S24&lt;0.5,"не сформирован", "в стадии формирования")))</f>
        <v/>
      </c>
      <c r="BV24" s="96" t="str">
        <f>IF('Физическое развитие'!T24="","",IF('Физическое развитие'!T24&gt;1.5,"сформирован",IF('Физическое развитие'!T24&lt;0.5,"не сформирован", "в стадии формирования")))</f>
        <v/>
      </c>
      <c r="BW24" s="96" t="str">
        <f>IF('Физическое развитие'!U24="","",IF('Физическое развитие'!U24&gt;1.5,"сформирован",IF('Физическое развитие'!U24&lt;0.5,"не сформирован", "в стадии формирования")))</f>
        <v/>
      </c>
      <c r="BX24" s="183"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96" t="str">
        <f t="shared" si="5"/>
        <v/>
      </c>
      <c r="BZ24" s="96"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96"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96"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96" t="str">
        <f>IF('Познавательное развитие'!D25="","",IF('Познавательное развитие'!D25&gt;1.5,"сформирован",IF('Познавательное развитие'!D25&lt;0.5,"не сформирован", "в стадии формирования")))</f>
        <v/>
      </c>
      <c r="CD24" s="96" t="str">
        <f>IF('Познавательное развитие'!E25="","",IF('Познавательное развитие'!E25&gt;1.5,"сформирован",IF('Познавательное развитие'!E25&lt;0.5,"не сформирован", "в стадии формирования")))</f>
        <v/>
      </c>
      <c r="CE24" s="96" t="str">
        <f>IF('Познавательное развитие'!F25="","",IF('Познавательное развитие'!F25&gt;1.5,"сформирован",IF('Познавательное развитие'!F25&lt;0.5,"не сформирован", "в стадии формирования")))</f>
        <v/>
      </c>
      <c r="CF24" s="96" t="str">
        <f>IF('Познавательное развитие'!I25="","",IF('Познавательное развитие'!I25&gt;1.5,"сформирован",IF('Познавательное развитие'!I25&lt;0.5,"не сформирован", "в стадии формирования")))</f>
        <v/>
      </c>
      <c r="CG24" s="96" t="str">
        <f>IF('Познавательное развитие'!J25="","",IF('Познавательное развитие'!J25&gt;1.5,"сформирован",IF('Познавательное развитие'!J25&lt;0.5,"не сформирован", "в стадии формирования")))</f>
        <v/>
      </c>
      <c r="CH24" s="96" t="str">
        <f>IF('Познавательное развитие'!K25="","",IF('Познавательное развитие'!K25&gt;1.5,"сформирован",IF('Познавательное развитие'!K25&lt;0.5,"не сформирован", "в стадии формирования")))</f>
        <v/>
      </c>
      <c r="CI24" s="96" t="str">
        <f>IF('Познавательное развитие'!L25="","",IF('Познавательное развитие'!L25&gt;1.5,"сформирован",IF('Познавательное развитие'!L25&lt;0.5,"не сформирован", "в стадии формирования")))</f>
        <v/>
      </c>
      <c r="CJ24" s="96" t="str">
        <f>IF('Познавательное развитие'!M25="","",IF('Познавательное развитие'!M25&gt;1.5,"сформирован",IF('Познавательное развитие'!M25&lt;0.5,"не сформирован", "в стадии формирования")))</f>
        <v/>
      </c>
      <c r="CK24" s="96" t="str">
        <f>IF('Познавательное развитие'!S25="","",IF('Познавательное развитие'!S25&gt;1.5,"сформирован",IF('Познавательное развитие'!S25&lt;0.5,"не сформирован", "в стадии формирования")))</f>
        <v/>
      </c>
      <c r="CL24" s="96" t="str">
        <f>IF('Познавательное развитие'!T25="","",IF('Познавательное развитие'!T25&gt;1.5,"сформирован",IF('Познавательное развитие'!T25&lt;0.5,"не сформирован", "в стадии формирования")))</f>
        <v/>
      </c>
      <c r="CM24" s="96" t="str">
        <f>IF('Познавательное развитие'!V25="","",IF('Познавательное развитие'!V25&gt;1.5,"сформирован",IF('Познавательное развитие'!V25&lt;0.5,"не сформирован", "в стадии формирования")))</f>
        <v/>
      </c>
      <c r="CN24" s="96" t="str">
        <f>IF('Познавательное развитие'!W25="","",IF('Познавательное развитие'!W25&gt;1.5,"сформирован",IF('Познавательное развитие'!W25&lt;0.5,"не сформирован", "в стадии формирования")))</f>
        <v/>
      </c>
      <c r="CO24" s="96" t="str">
        <f>IF('Познавательное развитие'!AD25="","",IF('Познавательное развитие'!AD25&gt;1.5,"сформирован",IF('Познавательное развитие'!AD25&lt;0.5,"не сформирован", "в стадии формирования")))</f>
        <v/>
      </c>
      <c r="CP24" s="96" t="str">
        <f>IF('Познавательное развитие'!AI25="","",IF('Познавательное развитие'!AI25&gt;1.5,"сформирован",IF('Познавательное развитие'!AI25&lt;0.5,"не сформирован", "в стадии формирования")))</f>
        <v/>
      </c>
      <c r="CQ24" s="96" t="str">
        <f>IF('Познавательное развитие'!AK25="","",IF('Познавательное развитие'!AK25&gt;1.5,"сформирован",IF('Познавательное развитие'!AK25&lt;0.5,"не сформирован", "в стадии формирования")))</f>
        <v/>
      </c>
      <c r="CR24" s="96" t="str">
        <f>IF('Познавательное развитие'!AL25="","",IF('Познавательное развитие'!AL25&gt;1.5,"сформирован",IF('Познавательное развитие'!AL25&lt;0.5,"не сформирован", "в стадии формирования")))</f>
        <v/>
      </c>
      <c r="CS24" s="96" t="str">
        <f>IF('Речевое развитие'!S24="","",IF('Речевое развитие'!S24&gt;1.5,"сформирован",IF('Речевое развитие'!S24&lt;0.5,"не сформирован", "в стадии формирования")))</f>
        <v/>
      </c>
      <c r="CT24" s="96" t="str">
        <f>IF('Речевое развитие'!T24="","",IF('Речевое развитие'!T24&gt;1.5,"сформирован",IF('Речевое развитие'!T24&lt;0.5,"не сформирован", "в стадии формирования")))</f>
        <v/>
      </c>
      <c r="CU24" s="96" t="str">
        <f>IF('Речевое развитие'!U24="","",IF('Речевое развитие'!U24&gt;1.5,"сформирован",IF('Речевое развитие'!U24&lt;0.5,"не сформирован", "в стадии формирования")))</f>
        <v/>
      </c>
      <c r="CV24" s="96" t="str">
        <f>IF('Речевое развитие'!V24="","",IF('Речевое развитие'!V24&gt;1.5,"сформирован",IF('Речевое развитие'!V24&lt;0.5,"не сформирован", "в стадии формирования")))</f>
        <v/>
      </c>
      <c r="CW24" s="96"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96"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96"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96"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96"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183"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96" t="str">
        <f t="shared" si="6"/>
        <v/>
      </c>
    </row>
    <row r="25" spans="1:107" s="96" customFormat="1">
      <c r="A25" s="155">
        <f>список!A23</f>
        <v>22</v>
      </c>
      <c r="B25" s="153" t="str">
        <f>IF(список!B23="","",список!B23)</f>
        <v/>
      </c>
      <c r="C25" s="149">
        <f>IF(список!C23="","",список!C23)</f>
        <v>0</v>
      </c>
      <c r="D25" s="96"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96"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96"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96"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163" t="str">
        <f>IF('Речевое развитие'!X25="","",IF('Речевое развитие'!X25&gt;1.5,"сформирован",IF('Речевое развитие'!X25&lt;0.5,"не сформирован", "в стадии формирования")))</f>
        <v/>
      </c>
      <c r="J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149" t="str">
        <f>IF('Физическое развитие'!M25="","",IF('Физическое развитие'!M25&gt;1.5,"сформирован",IF('Физическое развитие'!M25&lt;0.5,"не сформирован", "в стадии формирования")))</f>
        <v/>
      </c>
      <c r="L25" s="183"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96" t="str">
        <f t="shared" si="0"/>
        <v/>
      </c>
      <c r="N25" s="165"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165"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165"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165"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165"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165"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165"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165"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16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183"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96" t="str">
        <f t="shared" si="1"/>
        <v/>
      </c>
      <c r="Y25" s="163"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96" t="str">
        <f>IF('Познавательное развитие'!U26="","",IF('Познавательное развитие'!U26&gt;1.5,"сформирован",IF('Познавательное развитие'!U26&lt;0.5,"не сформирован", "в стадии формирования")))</f>
        <v/>
      </c>
      <c r="AA25" s="96" t="str">
        <f>IF('Речевое развитие'!P25="","",IF('Речевое развитие'!P25&gt;1.5,"сформирован",IF('Речевое развитие'!P25&lt;0.5,"не сформирован", "в стадии формирования")))</f>
        <v/>
      </c>
      <c r="AB25" s="96" t="str">
        <f>IF('Речевое развитие'!Q25="","",IF('Речевое развитие'!Q25&gt;1.5,"сформирован",IF('Речевое развитие'!Q25&lt;0.5,"не сформирован", "в стадии формирования")))</f>
        <v/>
      </c>
      <c r="AC25" s="167"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
      </c>
      <c r="AD25" s="167"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
      </c>
      <c r="AE25" s="167"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
      </c>
      <c r="AF25" s="149" t="str">
        <f>IF('Физическое развитие'!T25="","",IF('Физическое развитие'!T25&gt;1.5,"сформирован",IF('Физическое развитие'!T25&lt;0.5,"не сформирован", "в стадии формирования")))</f>
        <v/>
      </c>
      <c r="AG25" s="183"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96" t="str">
        <f t="shared" si="2"/>
        <v/>
      </c>
      <c r="AI25" s="163" t="str">
        <f>IF('Речевое развитие'!D25="","",IF('Речевое развитие'!D25&gt;1.5,"сформирован",IF('Речевое развитие'!D25&lt;0.5,"не сформирован", "в стадии формирования")))</f>
        <v/>
      </c>
      <c r="AJ25" s="163" t="str">
        <f>IF('Речевое развитие'!E25="","",IF('Речевое развитие'!E25&gt;1.5,"сформирован",IF('Речевое развитие'!E25&lt;0.5,"не сформирован", "в стадии формирования")))</f>
        <v/>
      </c>
      <c r="AK25" s="163" t="str">
        <f>IF('Речевое развитие'!F25="","",IF('Речевое развитие'!F25&gt;1.5,"сформирован",IF('Речевое развитие'!F25&lt;0.5,"не сформирован", "в стадии формирования")))</f>
        <v/>
      </c>
      <c r="AL25" s="163" t="str">
        <f>IF('Речевое развитие'!G25="","",IF('Речевое развитие'!G25&gt;1.5,"сформирован",IF('Речевое развитие'!G25&lt;0.5,"не сформирован", "в стадии формирования")))</f>
        <v/>
      </c>
      <c r="AM25" s="163" t="str">
        <f>IF('Речевое развитие'!H25="","",IF('Речевое развитие'!H25&gt;1.5,"сформирован",IF('Речевое развитие'!H25&lt;0.5,"не сформирован", "в стадии формирования")))</f>
        <v/>
      </c>
      <c r="AN25" s="163" t="str">
        <f>IF('Речевое развитие'!I25="","",IF('Речевое развитие'!I25&gt;1.5,"сформирован",IF('Речевое развитие'!I25&lt;0.5,"не сформирован", "в стадии формирования")))</f>
        <v/>
      </c>
      <c r="AO25" s="163" t="str">
        <f>IF('Речевое развитие'!J25="","",IF('Речевое развитие'!J25&gt;1.5,"сформирован",IF('Речевое развитие'!J25&lt;0.5,"не сформирован", "в стадии формирования")))</f>
        <v/>
      </c>
      <c r="AP25" s="163" t="str">
        <f>IF('Речевое развитие'!K25="","",IF('Речевое развитие'!K25&gt;1.5,"сформирован",IF('Речевое развитие'!K25&lt;0.5,"не сформирован", "в стадии формирования")))</f>
        <v/>
      </c>
      <c r="AQ25" s="183"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96" t="str">
        <f t="shared" si="3"/>
        <v/>
      </c>
      <c r="AS25" s="163"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в стадии формирования</v>
      </c>
      <c r="AT25" s="163" t="str">
        <f>IF('Физическое развитие'!D25="","",IF('Физическое развитие'!D25&gt;1.5,"сформирован",IF('Физическое развитие'!D25&lt;0.5,"не сформирован", "в стадии формирования")))</f>
        <v/>
      </c>
      <c r="AU25" s="163" t="str">
        <f>IF('Физическое развитие'!E25="","",IF('Физическое развитие'!E25&gt;1.5,"сформирован",IF('Физическое развитие'!E25&lt;0.5,"не сформирован", "в стадии формирования")))</f>
        <v/>
      </c>
      <c r="AV25" s="163" t="str">
        <f>IF('Физическое развитие'!F25="","",IF('Физическое развитие'!F25&gt;1.5,"сформирован",IF('Физическое развитие'!F25&lt;0.5,"не сформирован", "в стадии формирования")))</f>
        <v/>
      </c>
      <c r="AW25" s="163" t="str">
        <f>IF('Физическое развитие'!G25="","",IF('Физическое развитие'!G25&gt;1.5,"сформирован",IF('Физическое развитие'!G25&lt;0.5,"не сформирован", "в стадии формирования")))</f>
        <v/>
      </c>
      <c r="AX25" s="163" t="str">
        <f>IF('Физическое развитие'!H25="","",IF('Физическое развитие'!H25&gt;1.5,"сформирован",IF('Физическое развитие'!H25&lt;0.5,"не сформирован", "в стадии формирования")))</f>
        <v/>
      </c>
      <c r="AY25" s="163" t="str">
        <f>IF('Физическое развитие'!I25="","",IF('Физическое развитие'!I25&gt;1.5,"сформирован",IF('Физическое развитие'!I25&lt;0.5,"не сформирован", "в стадии формирования")))</f>
        <v/>
      </c>
      <c r="AZ25" s="163" t="str">
        <f>IF('Физическое развитие'!J25="","",IF('Физическое развитие'!J25&gt;1.5,"сформирован",IF('Физическое развитие'!J25&lt;0.5,"не сформирован", "в стадии формирования")))</f>
        <v/>
      </c>
      <c r="BA25" s="163" t="str">
        <f>IF('Физическое развитие'!K25="","",IF('Физическое развитие'!K25&gt;1.5,"сформирован",IF('Физическое развитие'!K25&lt;0.5,"не сформирован", "в стадии формирования")))</f>
        <v/>
      </c>
      <c r="BB25" s="163" t="str">
        <f>IF('Физическое развитие'!L25="","",IF('Физическое развитие'!L25&gt;1.5,"сформирован",IF('Физическое развитие'!L25&lt;0.5,"не сформирован", "в стадии формирования")))</f>
        <v/>
      </c>
      <c r="BC25" s="163" t="str">
        <f>IF('Физическое развитие'!M25="","",IF('Физическое развитие'!M25&gt;1.5,"сформирован",IF('Физическое развитие'!M25&lt;0.5,"не сформирован", "в стадии формирования")))</f>
        <v/>
      </c>
      <c r="BD25" s="163" t="str">
        <f>IF('Физическое развитие'!N25="","",IF('Физическое развитие'!N25&gt;1.5,"сформирован",IF('Физическое развитие'!N25&lt;0.5,"не сформирован", "в стадии формирования")))</f>
        <v/>
      </c>
      <c r="BE25" s="163" t="str">
        <f>IF('Физическое развитие'!O25="","",IF('Физическое развитие'!O25&gt;1.5,"сформирован",IF('Физическое развитие'!O25&lt;0.5,"не сформирован", "в стадии формирования")))</f>
        <v/>
      </c>
      <c r="BF25" s="183"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96" t="str">
        <f t="shared" si="4"/>
        <v/>
      </c>
      <c r="BH25" s="96"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96"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96"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96"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96"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96"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96"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96"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96"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96"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96"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96" t="str">
        <f>IF('Физическое развитие'!Q25="","",IF('Физическое развитие'!Q25&gt;1.5,"сформирован",IF('Физическое развитие'!Q25&lt;0.5,"не сформирован", "в стадии формирования")))</f>
        <v/>
      </c>
      <c r="BT25" s="96" t="str">
        <f>IF('Физическое развитие'!R25="","",IF('Физическое развитие'!R25&gt;1.5,"сформирован",IF('Физическое развитие'!R25&lt;0.5,"не сформирован", "в стадии формирования")))</f>
        <v/>
      </c>
      <c r="BU25" s="96" t="str">
        <f>IF('Физическое развитие'!S25="","",IF('Физическое развитие'!S25&gt;1.5,"сформирован",IF('Физическое развитие'!S25&lt;0.5,"не сформирован", "в стадии формирования")))</f>
        <v/>
      </c>
      <c r="BV25" s="96" t="str">
        <f>IF('Физическое развитие'!T25="","",IF('Физическое развитие'!T25&gt;1.5,"сформирован",IF('Физическое развитие'!T25&lt;0.5,"не сформирован", "в стадии формирования")))</f>
        <v/>
      </c>
      <c r="BW25" s="96" t="str">
        <f>IF('Физическое развитие'!U25="","",IF('Физическое развитие'!U25&gt;1.5,"сформирован",IF('Физическое развитие'!U25&lt;0.5,"не сформирован", "в стадии формирования")))</f>
        <v/>
      </c>
      <c r="BX25" s="183"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96" t="str">
        <f t="shared" si="5"/>
        <v/>
      </c>
      <c r="BZ25" s="96"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96"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96"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96" t="str">
        <f>IF('Познавательное развитие'!D26="","",IF('Познавательное развитие'!D26&gt;1.5,"сформирован",IF('Познавательное развитие'!D26&lt;0.5,"не сформирован", "в стадии формирования")))</f>
        <v/>
      </c>
      <c r="CD25" s="96" t="str">
        <f>IF('Познавательное развитие'!E26="","",IF('Познавательное развитие'!E26&gt;1.5,"сформирован",IF('Познавательное развитие'!E26&lt;0.5,"не сформирован", "в стадии формирования")))</f>
        <v/>
      </c>
      <c r="CE25" s="96" t="str">
        <f>IF('Познавательное развитие'!F26="","",IF('Познавательное развитие'!F26&gt;1.5,"сформирован",IF('Познавательное развитие'!F26&lt;0.5,"не сформирован", "в стадии формирования")))</f>
        <v/>
      </c>
      <c r="CF25" s="96" t="str">
        <f>IF('Познавательное развитие'!I26="","",IF('Познавательное развитие'!I26&gt;1.5,"сформирован",IF('Познавательное развитие'!I26&lt;0.5,"не сформирован", "в стадии формирования")))</f>
        <v/>
      </c>
      <c r="CG25" s="96" t="str">
        <f>IF('Познавательное развитие'!J26="","",IF('Познавательное развитие'!J26&gt;1.5,"сформирован",IF('Познавательное развитие'!J26&lt;0.5,"не сформирован", "в стадии формирования")))</f>
        <v/>
      </c>
      <c r="CH25" s="96" t="str">
        <f>IF('Познавательное развитие'!K26="","",IF('Познавательное развитие'!K26&gt;1.5,"сформирован",IF('Познавательное развитие'!K26&lt;0.5,"не сформирован", "в стадии формирования")))</f>
        <v/>
      </c>
      <c r="CI25" s="96" t="str">
        <f>IF('Познавательное развитие'!L26="","",IF('Познавательное развитие'!L26&gt;1.5,"сформирован",IF('Познавательное развитие'!L26&lt;0.5,"не сформирован", "в стадии формирования")))</f>
        <v/>
      </c>
      <c r="CJ25" s="96" t="str">
        <f>IF('Познавательное развитие'!M26="","",IF('Познавательное развитие'!M26&gt;1.5,"сформирован",IF('Познавательное развитие'!M26&lt;0.5,"не сформирован", "в стадии формирования")))</f>
        <v/>
      </c>
      <c r="CK25" s="96" t="str">
        <f>IF('Познавательное развитие'!S26="","",IF('Познавательное развитие'!S26&gt;1.5,"сформирован",IF('Познавательное развитие'!S26&lt;0.5,"не сформирован", "в стадии формирования")))</f>
        <v/>
      </c>
      <c r="CL25" s="96" t="str">
        <f>IF('Познавательное развитие'!T26="","",IF('Познавательное развитие'!T26&gt;1.5,"сформирован",IF('Познавательное развитие'!T26&lt;0.5,"не сформирован", "в стадии формирования")))</f>
        <v/>
      </c>
      <c r="CM25" s="96" t="str">
        <f>IF('Познавательное развитие'!V26="","",IF('Познавательное развитие'!V26&gt;1.5,"сформирован",IF('Познавательное развитие'!V26&lt;0.5,"не сформирован", "в стадии формирования")))</f>
        <v/>
      </c>
      <c r="CN25" s="96" t="str">
        <f>IF('Познавательное развитие'!W26="","",IF('Познавательное развитие'!W26&gt;1.5,"сформирован",IF('Познавательное развитие'!W26&lt;0.5,"не сформирован", "в стадии формирования")))</f>
        <v/>
      </c>
      <c r="CO25" s="96" t="str">
        <f>IF('Познавательное развитие'!AD26="","",IF('Познавательное развитие'!AD26&gt;1.5,"сформирован",IF('Познавательное развитие'!AD26&lt;0.5,"не сформирован", "в стадии формирования")))</f>
        <v/>
      </c>
      <c r="CP25" s="96" t="str">
        <f>IF('Познавательное развитие'!AI26="","",IF('Познавательное развитие'!AI26&gt;1.5,"сформирован",IF('Познавательное развитие'!AI26&lt;0.5,"не сформирован", "в стадии формирования")))</f>
        <v/>
      </c>
      <c r="CQ25" s="96" t="str">
        <f>IF('Познавательное развитие'!AK26="","",IF('Познавательное развитие'!AK26&gt;1.5,"сформирован",IF('Познавательное развитие'!AK26&lt;0.5,"не сформирован", "в стадии формирования")))</f>
        <v/>
      </c>
      <c r="CR25" s="96" t="str">
        <f>IF('Познавательное развитие'!AL26="","",IF('Познавательное развитие'!AL26&gt;1.5,"сформирован",IF('Познавательное развитие'!AL26&lt;0.5,"не сформирован", "в стадии формирования")))</f>
        <v/>
      </c>
      <c r="CS25" s="96" t="str">
        <f>IF('Речевое развитие'!S25="","",IF('Речевое развитие'!S25&gt;1.5,"сформирован",IF('Речевое развитие'!S25&lt;0.5,"не сформирован", "в стадии формирования")))</f>
        <v/>
      </c>
      <c r="CT25" s="96" t="str">
        <f>IF('Речевое развитие'!T25="","",IF('Речевое развитие'!T25&gt;1.5,"сформирован",IF('Речевое развитие'!T25&lt;0.5,"не сформирован", "в стадии формирования")))</f>
        <v/>
      </c>
      <c r="CU25" s="96" t="str">
        <f>IF('Речевое развитие'!U25="","",IF('Речевое развитие'!U25&gt;1.5,"сформирован",IF('Речевое развитие'!U25&lt;0.5,"не сформирован", "в стадии формирования")))</f>
        <v/>
      </c>
      <c r="CV25" s="96" t="str">
        <f>IF('Речевое развитие'!V25="","",IF('Речевое развитие'!V25&gt;1.5,"сформирован",IF('Речевое развитие'!V25&lt;0.5,"не сформирован", "в стадии формирования")))</f>
        <v/>
      </c>
      <c r="CW25" s="96"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96"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96"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96"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96"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183"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96" t="str">
        <f t="shared" si="6"/>
        <v/>
      </c>
    </row>
    <row r="26" spans="1:107" s="96" customFormat="1">
      <c r="A26" s="155">
        <f>список!A24</f>
        <v>23</v>
      </c>
      <c r="B26" s="153" t="str">
        <f>IF(список!B24="","",список!B24)</f>
        <v/>
      </c>
      <c r="C26" s="149">
        <f>IF(список!C24="","",список!C24)</f>
        <v>0</v>
      </c>
      <c r="D26" s="96"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96"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96"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96"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163" t="str">
        <f>IF('Речевое развитие'!X26="","",IF('Речевое развитие'!X26&gt;1.5,"сформирован",IF('Речевое развитие'!X26&lt;0.5,"не сформирован", "в стадии формирования")))</f>
        <v/>
      </c>
      <c r="J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149" t="str">
        <f>IF('Физическое развитие'!M26="","",IF('Физическое развитие'!M26&gt;1.5,"сформирован",IF('Физическое развитие'!M26&lt;0.5,"не сформирован", "в стадии формирования")))</f>
        <v/>
      </c>
      <c r="L26" s="183"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96" t="str">
        <f t="shared" si="0"/>
        <v/>
      </c>
      <c r="N26" s="165"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165"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165"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165"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165"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165"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165"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165"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16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183"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96" t="str">
        <f t="shared" si="1"/>
        <v/>
      </c>
      <c r="Y26" s="163"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96" t="str">
        <f>IF('Познавательное развитие'!U27="","",IF('Познавательное развитие'!U27&gt;1.5,"сформирован",IF('Познавательное развитие'!U27&lt;0.5,"не сформирован", "в стадии формирования")))</f>
        <v/>
      </c>
      <c r="AA26" s="96" t="str">
        <f>IF('Речевое развитие'!P26="","",IF('Речевое развитие'!P26&gt;1.5,"сформирован",IF('Речевое развитие'!P26&lt;0.5,"не сформирован", "в стадии формирования")))</f>
        <v/>
      </c>
      <c r="AB26" s="96" t="str">
        <f>IF('Речевое развитие'!Q26="","",IF('Речевое развитие'!Q26&gt;1.5,"сформирован",IF('Речевое развитие'!Q26&lt;0.5,"не сформирован", "в стадии формирования")))</f>
        <v/>
      </c>
      <c r="AC26" s="167"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
      </c>
      <c r="AD26" s="167"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
      </c>
      <c r="AE26" s="167"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
      </c>
      <c r="AF26" s="149" t="str">
        <f>IF('Физическое развитие'!T26="","",IF('Физическое развитие'!T26&gt;1.5,"сформирован",IF('Физическое развитие'!T26&lt;0.5,"не сформирован", "в стадии формирования")))</f>
        <v/>
      </c>
      <c r="AG26" s="183"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96" t="str">
        <f t="shared" si="2"/>
        <v/>
      </c>
      <c r="AI26" s="163" t="str">
        <f>IF('Речевое развитие'!D26="","",IF('Речевое развитие'!D26&gt;1.5,"сформирован",IF('Речевое развитие'!D26&lt;0.5,"не сформирован", "в стадии формирования")))</f>
        <v/>
      </c>
      <c r="AJ26" s="163" t="str">
        <f>IF('Речевое развитие'!E26="","",IF('Речевое развитие'!E26&gt;1.5,"сформирован",IF('Речевое развитие'!E26&lt;0.5,"не сформирован", "в стадии формирования")))</f>
        <v/>
      </c>
      <c r="AK26" s="163" t="str">
        <f>IF('Речевое развитие'!F26="","",IF('Речевое развитие'!F26&gt;1.5,"сформирован",IF('Речевое развитие'!F26&lt;0.5,"не сформирован", "в стадии формирования")))</f>
        <v/>
      </c>
      <c r="AL26" s="163" t="str">
        <f>IF('Речевое развитие'!G26="","",IF('Речевое развитие'!G26&gt;1.5,"сформирован",IF('Речевое развитие'!G26&lt;0.5,"не сформирован", "в стадии формирования")))</f>
        <v/>
      </c>
      <c r="AM26" s="163" t="str">
        <f>IF('Речевое развитие'!H26="","",IF('Речевое развитие'!H26&gt;1.5,"сформирован",IF('Речевое развитие'!H26&lt;0.5,"не сформирован", "в стадии формирования")))</f>
        <v/>
      </c>
      <c r="AN26" s="163" t="str">
        <f>IF('Речевое развитие'!I26="","",IF('Речевое развитие'!I26&gt;1.5,"сформирован",IF('Речевое развитие'!I26&lt;0.5,"не сформирован", "в стадии формирования")))</f>
        <v/>
      </c>
      <c r="AO26" s="163" t="str">
        <f>IF('Речевое развитие'!J26="","",IF('Речевое развитие'!J26&gt;1.5,"сформирован",IF('Речевое развитие'!J26&lt;0.5,"не сформирован", "в стадии формирования")))</f>
        <v/>
      </c>
      <c r="AP26" s="163" t="str">
        <f>IF('Речевое развитие'!K26="","",IF('Речевое развитие'!K26&gt;1.5,"сформирован",IF('Речевое развитие'!K26&lt;0.5,"не сформирован", "в стадии формирования")))</f>
        <v/>
      </c>
      <c r="AQ26" s="183"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96" t="str">
        <f t="shared" si="3"/>
        <v/>
      </c>
      <c r="AS26" s="163"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в стадии формирования</v>
      </c>
      <c r="AT26" s="163" t="str">
        <f>IF('Физическое развитие'!D26="","",IF('Физическое развитие'!D26&gt;1.5,"сформирован",IF('Физическое развитие'!D26&lt;0.5,"не сформирован", "в стадии формирования")))</f>
        <v/>
      </c>
      <c r="AU26" s="163" t="str">
        <f>IF('Физическое развитие'!E26="","",IF('Физическое развитие'!E26&gt;1.5,"сформирован",IF('Физическое развитие'!E26&lt;0.5,"не сформирован", "в стадии формирования")))</f>
        <v/>
      </c>
      <c r="AV26" s="163" t="str">
        <f>IF('Физическое развитие'!F26="","",IF('Физическое развитие'!F26&gt;1.5,"сформирован",IF('Физическое развитие'!F26&lt;0.5,"не сформирован", "в стадии формирования")))</f>
        <v/>
      </c>
      <c r="AW26" s="163" t="str">
        <f>IF('Физическое развитие'!G26="","",IF('Физическое развитие'!G26&gt;1.5,"сформирован",IF('Физическое развитие'!G26&lt;0.5,"не сформирован", "в стадии формирования")))</f>
        <v/>
      </c>
      <c r="AX26" s="163" t="str">
        <f>IF('Физическое развитие'!H26="","",IF('Физическое развитие'!H26&gt;1.5,"сформирован",IF('Физическое развитие'!H26&lt;0.5,"не сформирован", "в стадии формирования")))</f>
        <v/>
      </c>
      <c r="AY26" s="163" t="str">
        <f>IF('Физическое развитие'!I26="","",IF('Физическое развитие'!I26&gt;1.5,"сформирован",IF('Физическое развитие'!I26&lt;0.5,"не сформирован", "в стадии формирования")))</f>
        <v/>
      </c>
      <c r="AZ26" s="163" t="str">
        <f>IF('Физическое развитие'!J26="","",IF('Физическое развитие'!J26&gt;1.5,"сформирован",IF('Физическое развитие'!J26&lt;0.5,"не сформирован", "в стадии формирования")))</f>
        <v/>
      </c>
      <c r="BA26" s="163" t="str">
        <f>IF('Физическое развитие'!K26="","",IF('Физическое развитие'!K26&gt;1.5,"сформирован",IF('Физическое развитие'!K26&lt;0.5,"не сформирован", "в стадии формирования")))</f>
        <v/>
      </c>
      <c r="BB26" s="163" t="str">
        <f>IF('Физическое развитие'!L26="","",IF('Физическое развитие'!L26&gt;1.5,"сформирован",IF('Физическое развитие'!L26&lt;0.5,"не сформирован", "в стадии формирования")))</f>
        <v/>
      </c>
      <c r="BC26" s="163" t="str">
        <f>IF('Физическое развитие'!M26="","",IF('Физическое развитие'!M26&gt;1.5,"сформирован",IF('Физическое развитие'!M26&lt;0.5,"не сформирован", "в стадии формирования")))</f>
        <v/>
      </c>
      <c r="BD26" s="163" t="str">
        <f>IF('Физическое развитие'!N26="","",IF('Физическое развитие'!N26&gt;1.5,"сформирован",IF('Физическое развитие'!N26&lt;0.5,"не сформирован", "в стадии формирования")))</f>
        <v/>
      </c>
      <c r="BE26" s="163" t="str">
        <f>IF('Физическое развитие'!O26="","",IF('Физическое развитие'!O26&gt;1.5,"сформирован",IF('Физическое развитие'!O26&lt;0.5,"не сформирован", "в стадии формирования")))</f>
        <v/>
      </c>
      <c r="BF26" s="183"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96" t="str">
        <f t="shared" si="4"/>
        <v/>
      </c>
      <c r="BH26" s="96"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96"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96"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96"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96"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96"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96"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96"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96"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96"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96"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96" t="str">
        <f>IF('Физическое развитие'!Q26="","",IF('Физическое развитие'!Q26&gt;1.5,"сформирован",IF('Физическое развитие'!Q26&lt;0.5,"не сформирован", "в стадии формирования")))</f>
        <v/>
      </c>
      <c r="BT26" s="96" t="str">
        <f>IF('Физическое развитие'!R26="","",IF('Физическое развитие'!R26&gt;1.5,"сформирован",IF('Физическое развитие'!R26&lt;0.5,"не сформирован", "в стадии формирования")))</f>
        <v/>
      </c>
      <c r="BU26" s="96" t="str">
        <f>IF('Физическое развитие'!S26="","",IF('Физическое развитие'!S26&gt;1.5,"сформирован",IF('Физическое развитие'!S26&lt;0.5,"не сформирован", "в стадии формирования")))</f>
        <v/>
      </c>
      <c r="BV26" s="96" t="str">
        <f>IF('Физическое развитие'!T26="","",IF('Физическое развитие'!T26&gt;1.5,"сформирован",IF('Физическое развитие'!T26&lt;0.5,"не сформирован", "в стадии формирования")))</f>
        <v/>
      </c>
      <c r="BW26" s="96" t="str">
        <f>IF('Физическое развитие'!U26="","",IF('Физическое развитие'!U26&gt;1.5,"сформирован",IF('Физическое развитие'!U26&lt;0.5,"не сформирован", "в стадии формирования")))</f>
        <v/>
      </c>
      <c r="BX26" s="183"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96" t="str">
        <f t="shared" si="5"/>
        <v/>
      </c>
      <c r="BZ26" s="96"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96"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96"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96" t="str">
        <f>IF('Познавательное развитие'!D27="","",IF('Познавательное развитие'!D27&gt;1.5,"сформирован",IF('Познавательное развитие'!D27&lt;0.5,"не сформирован", "в стадии формирования")))</f>
        <v/>
      </c>
      <c r="CD26" s="96" t="str">
        <f>IF('Познавательное развитие'!E27="","",IF('Познавательное развитие'!E27&gt;1.5,"сформирован",IF('Познавательное развитие'!E27&lt;0.5,"не сформирован", "в стадии формирования")))</f>
        <v/>
      </c>
      <c r="CE26" s="96" t="str">
        <f>IF('Познавательное развитие'!F27="","",IF('Познавательное развитие'!F27&gt;1.5,"сформирован",IF('Познавательное развитие'!F27&lt;0.5,"не сформирован", "в стадии формирования")))</f>
        <v/>
      </c>
      <c r="CF26" s="96" t="str">
        <f>IF('Познавательное развитие'!I27="","",IF('Познавательное развитие'!I27&gt;1.5,"сформирован",IF('Познавательное развитие'!I27&lt;0.5,"не сформирован", "в стадии формирования")))</f>
        <v/>
      </c>
      <c r="CG26" s="96" t="str">
        <f>IF('Познавательное развитие'!J27="","",IF('Познавательное развитие'!J27&gt;1.5,"сформирован",IF('Познавательное развитие'!J27&lt;0.5,"не сформирован", "в стадии формирования")))</f>
        <v/>
      </c>
      <c r="CH26" s="96" t="str">
        <f>IF('Познавательное развитие'!K27="","",IF('Познавательное развитие'!K27&gt;1.5,"сформирован",IF('Познавательное развитие'!K27&lt;0.5,"не сформирован", "в стадии формирования")))</f>
        <v/>
      </c>
      <c r="CI26" s="96" t="str">
        <f>IF('Познавательное развитие'!L27="","",IF('Познавательное развитие'!L27&gt;1.5,"сформирован",IF('Познавательное развитие'!L27&lt;0.5,"не сформирован", "в стадии формирования")))</f>
        <v/>
      </c>
      <c r="CJ26" s="96" t="str">
        <f>IF('Познавательное развитие'!M27="","",IF('Познавательное развитие'!M27&gt;1.5,"сформирован",IF('Познавательное развитие'!M27&lt;0.5,"не сформирован", "в стадии формирования")))</f>
        <v/>
      </c>
      <c r="CK26" s="96" t="str">
        <f>IF('Познавательное развитие'!S27="","",IF('Познавательное развитие'!S27&gt;1.5,"сформирован",IF('Познавательное развитие'!S27&lt;0.5,"не сформирован", "в стадии формирования")))</f>
        <v/>
      </c>
      <c r="CL26" s="96" t="str">
        <f>IF('Познавательное развитие'!T27="","",IF('Познавательное развитие'!T27&gt;1.5,"сформирован",IF('Познавательное развитие'!T27&lt;0.5,"не сформирован", "в стадии формирования")))</f>
        <v/>
      </c>
      <c r="CM26" s="96" t="str">
        <f>IF('Познавательное развитие'!V27="","",IF('Познавательное развитие'!V27&gt;1.5,"сформирован",IF('Познавательное развитие'!V27&lt;0.5,"не сформирован", "в стадии формирования")))</f>
        <v/>
      </c>
      <c r="CN26" s="96" t="str">
        <f>IF('Познавательное развитие'!W27="","",IF('Познавательное развитие'!W27&gt;1.5,"сформирован",IF('Познавательное развитие'!W27&lt;0.5,"не сформирован", "в стадии формирования")))</f>
        <v/>
      </c>
      <c r="CO26" s="96" t="str">
        <f>IF('Познавательное развитие'!AD27="","",IF('Познавательное развитие'!AD27&gt;1.5,"сформирован",IF('Познавательное развитие'!AD27&lt;0.5,"не сформирован", "в стадии формирования")))</f>
        <v/>
      </c>
      <c r="CP26" s="96" t="str">
        <f>IF('Познавательное развитие'!AI27="","",IF('Познавательное развитие'!AI27&gt;1.5,"сформирован",IF('Познавательное развитие'!AI27&lt;0.5,"не сформирован", "в стадии формирования")))</f>
        <v/>
      </c>
      <c r="CQ26" s="96" t="str">
        <f>IF('Познавательное развитие'!AK27="","",IF('Познавательное развитие'!AK27&gt;1.5,"сформирован",IF('Познавательное развитие'!AK27&lt;0.5,"не сформирован", "в стадии формирования")))</f>
        <v/>
      </c>
      <c r="CR26" s="96" t="str">
        <f>IF('Познавательное развитие'!AL27="","",IF('Познавательное развитие'!AL27&gt;1.5,"сформирован",IF('Познавательное развитие'!AL27&lt;0.5,"не сформирован", "в стадии формирования")))</f>
        <v/>
      </c>
      <c r="CS26" s="96" t="str">
        <f>IF('Речевое развитие'!S26="","",IF('Речевое развитие'!S26&gt;1.5,"сформирован",IF('Речевое развитие'!S26&lt;0.5,"не сформирован", "в стадии формирования")))</f>
        <v/>
      </c>
      <c r="CT26" s="96" t="str">
        <f>IF('Речевое развитие'!T26="","",IF('Речевое развитие'!T26&gt;1.5,"сформирован",IF('Речевое развитие'!T26&lt;0.5,"не сформирован", "в стадии формирования")))</f>
        <v/>
      </c>
      <c r="CU26" s="96" t="str">
        <f>IF('Речевое развитие'!U26="","",IF('Речевое развитие'!U26&gt;1.5,"сформирован",IF('Речевое развитие'!U26&lt;0.5,"не сформирован", "в стадии формирования")))</f>
        <v/>
      </c>
      <c r="CV26" s="96" t="str">
        <f>IF('Речевое развитие'!V26="","",IF('Речевое развитие'!V26&gt;1.5,"сформирован",IF('Речевое развитие'!V26&lt;0.5,"не сформирован", "в стадии формирования")))</f>
        <v/>
      </c>
      <c r="CW26" s="96"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96"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96"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96"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96"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183"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96" t="str">
        <f t="shared" si="6"/>
        <v/>
      </c>
    </row>
    <row r="27" spans="1:107" s="96" customFormat="1">
      <c r="A27" s="155">
        <f>список!A25</f>
        <v>24</v>
      </c>
      <c r="B27" s="153" t="str">
        <f>IF(список!B25="","",список!B25)</f>
        <v/>
      </c>
      <c r="C27" s="149">
        <f>IF(список!C25="","",список!C25)</f>
        <v>0</v>
      </c>
      <c r="D27" s="96"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96"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96"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96"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163" t="str">
        <f>IF('Речевое развитие'!X27="","",IF('Речевое развитие'!X27&gt;1.5,"сформирован",IF('Речевое развитие'!X27&lt;0.5,"не сформирован", "в стадии формирования")))</f>
        <v/>
      </c>
      <c r="J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149" t="str">
        <f>IF('Физическое развитие'!M27="","",IF('Физическое развитие'!M27&gt;1.5,"сформирован",IF('Физическое развитие'!M27&lt;0.5,"не сформирован", "в стадии формирования")))</f>
        <v/>
      </c>
      <c r="L27" s="183"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96" t="str">
        <f t="shared" si="0"/>
        <v/>
      </c>
      <c r="N27" s="165"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165"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165"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165"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165"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165"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165"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165"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16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183"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96" t="str">
        <f t="shared" si="1"/>
        <v/>
      </c>
      <c r="Y27" s="163"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96" t="str">
        <f>IF('Познавательное развитие'!U28="","",IF('Познавательное развитие'!U28&gt;1.5,"сформирован",IF('Познавательное развитие'!U28&lt;0.5,"не сформирован", "в стадии формирования")))</f>
        <v/>
      </c>
      <c r="AA27" s="96" t="str">
        <f>IF('Речевое развитие'!P27="","",IF('Речевое развитие'!P27&gt;1.5,"сформирован",IF('Речевое развитие'!P27&lt;0.5,"не сформирован", "в стадии формирования")))</f>
        <v/>
      </c>
      <c r="AB27" s="96" t="str">
        <f>IF('Речевое развитие'!Q27="","",IF('Речевое развитие'!Q27&gt;1.5,"сформирован",IF('Речевое развитие'!Q27&lt;0.5,"не сформирован", "в стадии формирования")))</f>
        <v/>
      </c>
      <c r="AC27" s="167"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
      </c>
      <c r="AD27" s="167"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
      </c>
      <c r="AE27" s="167"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
      </c>
      <c r="AF27" s="149" t="str">
        <f>IF('Физическое развитие'!T27="","",IF('Физическое развитие'!T27&gt;1.5,"сформирован",IF('Физическое развитие'!T27&lt;0.5,"не сформирован", "в стадии формирования")))</f>
        <v/>
      </c>
      <c r="AG27" s="183"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96" t="str">
        <f t="shared" si="2"/>
        <v/>
      </c>
      <c r="AI27" s="163" t="str">
        <f>IF('Речевое развитие'!D27="","",IF('Речевое развитие'!D27&gt;1.5,"сформирован",IF('Речевое развитие'!D27&lt;0.5,"не сформирован", "в стадии формирования")))</f>
        <v/>
      </c>
      <c r="AJ27" s="163" t="str">
        <f>IF('Речевое развитие'!E27="","",IF('Речевое развитие'!E27&gt;1.5,"сформирован",IF('Речевое развитие'!E27&lt;0.5,"не сформирован", "в стадии формирования")))</f>
        <v/>
      </c>
      <c r="AK27" s="163" t="str">
        <f>IF('Речевое развитие'!F27="","",IF('Речевое развитие'!F27&gt;1.5,"сформирован",IF('Речевое развитие'!F27&lt;0.5,"не сформирован", "в стадии формирования")))</f>
        <v/>
      </c>
      <c r="AL27" s="163" t="str">
        <f>IF('Речевое развитие'!G27="","",IF('Речевое развитие'!G27&gt;1.5,"сформирован",IF('Речевое развитие'!G27&lt;0.5,"не сформирован", "в стадии формирования")))</f>
        <v/>
      </c>
      <c r="AM27" s="163" t="str">
        <f>IF('Речевое развитие'!H27="","",IF('Речевое развитие'!H27&gt;1.5,"сформирован",IF('Речевое развитие'!H27&lt;0.5,"не сформирован", "в стадии формирования")))</f>
        <v/>
      </c>
      <c r="AN27" s="163" t="str">
        <f>IF('Речевое развитие'!I27="","",IF('Речевое развитие'!I27&gt;1.5,"сформирован",IF('Речевое развитие'!I27&lt;0.5,"не сформирован", "в стадии формирования")))</f>
        <v/>
      </c>
      <c r="AO27" s="163" t="str">
        <f>IF('Речевое развитие'!J27="","",IF('Речевое развитие'!J27&gt;1.5,"сформирован",IF('Речевое развитие'!J27&lt;0.5,"не сформирован", "в стадии формирования")))</f>
        <v/>
      </c>
      <c r="AP27" s="163" t="str">
        <f>IF('Речевое развитие'!K27="","",IF('Речевое развитие'!K27&gt;1.5,"сформирован",IF('Речевое развитие'!K27&lt;0.5,"не сформирован", "в стадии формирования")))</f>
        <v/>
      </c>
      <c r="AQ27" s="183"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96" t="str">
        <f t="shared" si="3"/>
        <v/>
      </c>
      <c r="AS27" s="163"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в стадии формирования</v>
      </c>
      <c r="AT27" s="163" t="str">
        <f>IF('Физическое развитие'!D27="","",IF('Физическое развитие'!D27&gt;1.5,"сформирован",IF('Физическое развитие'!D27&lt;0.5,"не сформирован", "в стадии формирования")))</f>
        <v/>
      </c>
      <c r="AU27" s="163" t="str">
        <f>IF('Физическое развитие'!E27="","",IF('Физическое развитие'!E27&gt;1.5,"сформирован",IF('Физическое развитие'!E27&lt;0.5,"не сформирован", "в стадии формирования")))</f>
        <v/>
      </c>
      <c r="AV27" s="163" t="str">
        <f>IF('Физическое развитие'!F27="","",IF('Физическое развитие'!F27&gt;1.5,"сформирован",IF('Физическое развитие'!F27&lt;0.5,"не сформирован", "в стадии формирования")))</f>
        <v/>
      </c>
      <c r="AW27" s="163" t="str">
        <f>IF('Физическое развитие'!G27="","",IF('Физическое развитие'!G27&gt;1.5,"сформирован",IF('Физическое развитие'!G27&lt;0.5,"не сформирован", "в стадии формирования")))</f>
        <v/>
      </c>
      <c r="AX27" s="163" t="str">
        <f>IF('Физическое развитие'!H27="","",IF('Физическое развитие'!H27&gt;1.5,"сформирован",IF('Физическое развитие'!H27&lt;0.5,"не сформирован", "в стадии формирования")))</f>
        <v/>
      </c>
      <c r="AY27" s="163" t="str">
        <f>IF('Физическое развитие'!I27="","",IF('Физическое развитие'!I27&gt;1.5,"сформирован",IF('Физическое развитие'!I27&lt;0.5,"не сформирован", "в стадии формирования")))</f>
        <v/>
      </c>
      <c r="AZ27" s="163" t="str">
        <f>IF('Физическое развитие'!J27="","",IF('Физическое развитие'!J27&gt;1.5,"сформирован",IF('Физическое развитие'!J27&lt;0.5,"не сформирован", "в стадии формирования")))</f>
        <v/>
      </c>
      <c r="BA27" s="163" t="str">
        <f>IF('Физическое развитие'!K27="","",IF('Физическое развитие'!K27&gt;1.5,"сформирован",IF('Физическое развитие'!K27&lt;0.5,"не сформирован", "в стадии формирования")))</f>
        <v/>
      </c>
      <c r="BB27" s="163" t="str">
        <f>IF('Физическое развитие'!L27="","",IF('Физическое развитие'!L27&gt;1.5,"сформирован",IF('Физическое развитие'!L27&lt;0.5,"не сформирован", "в стадии формирования")))</f>
        <v/>
      </c>
      <c r="BC27" s="163" t="str">
        <f>IF('Физическое развитие'!M27="","",IF('Физическое развитие'!M27&gt;1.5,"сформирован",IF('Физическое развитие'!M27&lt;0.5,"не сформирован", "в стадии формирования")))</f>
        <v/>
      </c>
      <c r="BD27" s="163" t="str">
        <f>IF('Физическое развитие'!N27="","",IF('Физическое развитие'!N27&gt;1.5,"сформирован",IF('Физическое развитие'!N27&lt;0.5,"не сформирован", "в стадии формирования")))</f>
        <v/>
      </c>
      <c r="BE27" s="163" t="str">
        <f>IF('Физическое развитие'!O27="","",IF('Физическое развитие'!O27&gt;1.5,"сформирован",IF('Физическое развитие'!O27&lt;0.5,"не сформирован", "в стадии формирования")))</f>
        <v/>
      </c>
      <c r="BF27" s="183"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96" t="str">
        <f t="shared" si="4"/>
        <v/>
      </c>
      <c r="BH27" s="96"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96"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96"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96"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96"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96"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96"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96"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96"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96"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96"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96" t="str">
        <f>IF('Физическое развитие'!Q27="","",IF('Физическое развитие'!Q27&gt;1.5,"сформирован",IF('Физическое развитие'!Q27&lt;0.5,"не сформирован", "в стадии формирования")))</f>
        <v/>
      </c>
      <c r="BT27" s="96" t="str">
        <f>IF('Физическое развитие'!R27="","",IF('Физическое развитие'!R27&gt;1.5,"сформирован",IF('Физическое развитие'!R27&lt;0.5,"не сформирован", "в стадии формирования")))</f>
        <v/>
      </c>
      <c r="BU27" s="96" t="str">
        <f>IF('Физическое развитие'!S27="","",IF('Физическое развитие'!S27&gt;1.5,"сформирован",IF('Физическое развитие'!S27&lt;0.5,"не сформирован", "в стадии формирования")))</f>
        <v/>
      </c>
      <c r="BV27" s="96" t="str">
        <f>IF('Физическое развитие'!T27="","",IF('Физическое развитие'!T27&gt;1.5,"сформирован",IF('Физическое развитие'!T27&lt;0.5,"не сформирован", "в стадии формирования")))</f>
        <v/>
      </c>
      <c r="BW27" s="96" t="str">
        <f>IF('Физическое развитие'!U27="","",IF('Физическое развитие'!U27&gt;1.5,"сформирован",IF('Физическое развитие'!U27&lt;0.5,"не сформирован", "в стадии формирования")))</f>
        <v/>
      </c>
      <c r="BX27" s="183"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96" t="str">
        <f t="shared" si="5"/>
        <v/>
      </c>
      <c r="BZ27" s="96"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96"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96"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96" t="str">
        <f>IF('Познавательное развитие'!D28="","",IF('Познавательное развитие'!D28&gt;1.5,"сформирован",IF('Познавательное развитие'!D28&lt;0.5,"не сформирован", "в стадии формирования")))</f>
        <v/>
      </c>
      <c r="CD27" s="96" t="str">
        <f>IF('Познавательное развитие'!E28="","",IF('Познавательное развитие'!E28&gt;1.5,"сформирован",IF('Познавательное развитие'!E28&lt;0.5,"не сформирован", "в стадии формирования")))</f>
        <v/>
      </c>
      <c r="CE27" s="96" t="str">
        <f>IF('Познавательное развитие'!F28="","",IF('Познавательное развитие'!F28&gt;1.5,"сформирован",IF('Познавательное развитие'!F28&lt;0.5,"не сформирован", "в стадии формирования")))</f>
        <v/>
      </c>
      <c r="CF27" s="96" t="str">
        <f>IF('Познавательное развитие'!I28="","",IF('Познавательное развитие'!I28&gt;1.5,"сформирован",IF('Познавательное развитие'!I28&lt;0.5,"не сформирован", "в стадии формирования")))</f>
        <v/>
      </c>
      <c r="CG27" s="96" t="str">
        <f>IF('Познавательное развитие'!J28="","",IF('Познавательное развитие'!J28&gt;1.5,"сформирован",IF('Познавательное развитие'!J28&lt;0.5,"не сформирован", "в стадии формирования")))</f>
        <v/>
      </c>
      <c r="CH27" s="96" t="str">
        <f>IF('Познавательное развитие'!K28="","",IF('Познавательное развитие'!K28&gt;1.5,"сформирован",IF('Познавательное развитие'!K28&lt;0.5,"не сформирован", "в стадии формирования")))</f>
        <v/>
      </c>
      <c r="CI27" s="96" t="str">
        <f>IF('Познавательное развитие'!L28="","",IF('Познавательное развитие'!L28&gt;1.5,"сформирован",IF('Познавательное развитие'!L28&lt;0.5,"не сформирован", "в стадии формирования")))</f>
        <v/>
      </c>
      <c r="CJ27" s="96" t="str">
        <f>IF('Познавательное развитие'!M28="","",IF('Познавательное развитие'!M28&gt;1.5,"сформирован",IF('Познавательное развитие'!M28&lt;0.5,"не сформирован", "в стадии формирования")))</f>
        <v/>
      </c>
      <c r="CK27" s="96" t="str">
        <f>IF('Познавательное развитие'!S28="","",IF('Познавательное развитие'!S28&gt;1.5,"сформирован",IF('Познавательное развитие'!S28&lt;0.5,"не сформирован", "в стадии формирования")))</f>
        <v/>
      </c>
      <c r="CL27" s="96" t="str">
        <f>IF('Познавательное развитие'!T28="","",IF('Познавательное развитие'!T28&gt;1.5,"сформирован",IF('Познавательное развитие'!T28&lt;0.5,"не сформирован", "в стадии формирования")))</f>
        <v/>
      </c>
      <c r="CM27" s="96" t="str">
        <f>IF('Познавательное развитие'!V28="","",IF('Познавательное развитие'!V28&gt;1.5,"сформирован",IF('Познавательное развитие'!V28&lt;0.5,"не сформирован", "в стадии формирования")))</f>
        <v/>
      </c>
      <c r="CN27" s="96" t="str">
        <f>IF('Познавательное развитие'!W28="","",IF('Познавательное развитие'!W28&gt;1.5,"сформирован",IF('Познавательное развитие'!W28&lt;0.5,"не сформирован", "в стадии формирования")))</f>
        <v/>
      </c>
      <c r="CO27" s="96" t="str">
        <f>IF('Познавательное развитие'!AD28="","",IF('Познавательное развитие'!AD28&gt;1.5,"сформирован",IF('Познавательное развитие'!AD28&lt;0.5,"не сформирован", "в стадии формирования")))</f>
        <v/>
      </c>
      <c r="CP27" s="96" t="str">
        <f>IF('Познавательное развитие'!AI28="","",IF('Познавательное развитие'!AI28&gt;1.5,"сформирован",IF('Познавательное развитие'!AI28&lt;0.5,"не сформирован", "в стадии формирования")))</f>
        <v/>
      </c>
      <c r="CQ27" s="96" t="str">
        <f>IF('Познавательное развитие'!AK28="","",IF('Познавательное развитие'!AK28&gt;1.5,"сформирован",IF('Познавательное развитие'!AK28&lt;0.5,"не сформирован", "в стадии формирования")))</f>
        <v/>
      </c>
      <c r="CR27" s="96" t="str">
        <f>IF('Познавательное развитие'!AL28="","",IF('Познавательное развитие'!AL28&gt;1.5,"сформирован",IF('Познавательное развитие'!AL28&lt;0.5,"не сформирован", "в стадии формирования")))</f>
        <v/>
      </c>
      <c r="CS27" s="96" t="str">
        <f>IF('Речевое развитие'!S27="","",IF('Речевое развитие'!S27&gt;1.5,"сформирован",IF('Речевое развитие'!S27&lt;0.5,"не сформирован", "в стадии формирования")))</f>
        <v/>
      </c>
      <c r="CT27" s="96" t="str">
        <f>IF('Речевое развитие'!T27="","",IF('Речевое развитие'!T27&gt;1.5,"сформирован",IF('Речевое развитие'!T27&lt;0.5,"не сформирован", "в стадии формирования")))</f>
        <v/>
      </c>
      <c r="CU27" s="96" t="str">
        <f>IF('Речевое развитие'!U27="","",IF('Речевое развитие'!U27&gt;1.5,"сформирован",IF('Речевое развитие'!U27&lt;0.5,"не сформирован", "в стадии формирования")))</f>
        <v/>
      </c>
      <c r="CV27" s="96" t="str">
        <f>IF('Речевое развитие'!V27="","",IF('Речевое развитие'!V27&gt;1.5,"сформирован",IF('Речевое развитие'!V27&lt;0.5,"не сформирован", "в стадии формирования")))</f>
        <v/>
      </c>
      <c r="CW27" s="96"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96"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96"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96"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96"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183"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96" t="str">
        <f t="shared" si="6"/>
        <v/>
      </c>
    </row>
    <row r="28" spans="1:107" s="96" customFormat="1">
      <c r="A28" s="155">
        <f>список!A26</f>
        <v>25</v>
      </c>
      <c r="B28" s="153" t="str">
        <f>IF(список!B26="","",список!B26)</f>
        <v/>
      </c>
      <c r="C28" s="149">
        <f>IF(список!C26="","",список!C26)</f>
        <v>0</v>
      </c>
      <c r="D28" s="96"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96"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96"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96"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163" t="str">
        <f>IF('Речевое развитие'!X28="","",IF('Речевое развитие'!X28&gt;1.5,"сформирован",IF('Речевое развитие'!X28&lt;0.5,"не сформирован", "в стадии формирования")))</f>
        <v/>
      </c>
      <c r="J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149" t="str">
        <f>IF('Физическое развитие'!M28="","",IF('Физическое развитие'!M28&gt;1.5,"сформирован",IF('Физическое развитие'!M28&lt;0.5,"не сформирован", "в стадии формирования")))</f>
        <v/>
      </c>
      <c r="L28" s="183"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96" t="str">
        <f t="shared" si="0"/>
        <v/>
      </c>
      <c r="N28" s="165"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165"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165"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165"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165"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165"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165"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165"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16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183"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96" t="str">
        <f t="shared" si="1"/>
        <v/>
      </c>
      <c r="Y28" s="163"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96" t="str">
        <f>IF('Познавательное развитие'!U29="","",IF('Познавательное развитие'!U29&gt;1.5,"сформирован",IF('Познавательное развитие'!U29&lt;0.5,"не сформирован", "в стадии формирования")))</f>
        <v/>
      </c>
      <c r="AA28" s="96" t="str">
        <f>IF('Речевое развитие'!P28="","",IF('Речевое развитие'!P28&gt;1.5,"сформирован",IF('Речевое развитие'!P28&lt;0.5,"не сформирован", "в стадии формирования")))</f>
        <v/>
      </c>
      <c r="AB28" s="96" t="str">
        <f>IF('Речевое развитие'!Q28="","",IF('Речевое развитие'!Q28&gt;1.5,"сформирован",IF('Речевое развитие'!Q28&lt;0.5,"не сформирован", "в стадии формирования")))</f>
        <v/>
      </c>
      <c r="AC28" s="167"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
      </c>
      <c r="AD28" s="167"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
      </c>
      <c r="AE28" s="167"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
      </c>
      <c r="AF28" s="149" t="str">
        <f>IF('Физическое развитие'!T28="","",IF('Физическое развитие'!T28&gt;1.5,"сформирован",IF('Физическое развитие'!T28&lt;0.5,"не сформирован", "в стадии формирования")))</f>
        <v/>
      </c>
      <c r="AG28" s="183"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96" t="str">
        <f t="shared" si="2"/>
        <v/>
      </c>
      <c r="AI28" s="163" t="str">
        <f>IF('Речевое развитие'!D28="","",IF('Речевое развитие'!D28&gt;1.5,"сформирован",IF('Речевое развитие'!D28&lt;0.5,"не сформирован", "в стадии формирования")))</f>
        <v/>
      </c>
      <c r="AJ28" s="163" t="str">
        <f>IF('Речевое развитие'!E28="","",IF('Речевое развитие'!E28&gt;1.5,"сформирован",IF('Речевое развитие'!E28&lt;0.5,"не сформирован", "в стадии формирования")))</f>
        <v/>
      </c>
      <c r="AK28" s="163" t="str">
        <f>IF('Речевое развитие'!F28="","",IF('Речевое развитие'!F28&gt;1.5,"сформирован",IF('Речевое развитие'!F28&lt;0.5,"не сформирован", "в стадии формирования")))</f>
        <v/>
      </c>
      <c r="AL28" s="163" t="str">
        <f>IF('Речевое развитие'!G28="","",IF('Речевое развитие'!G28&gt;1.5,"сформирован",IF('Речевое развитие'!G28&lt;0.5,"не сформирован", "в стадии формирования")))</f>
        <v/>
      </c>
      <c r="AM28" s="163" t="str">
        <f>IF('Речевое развитие'!H28="","",IF('Речевое развитие'!H28&gt;1.5,"сформирован",IF('Речевое развитие'!H28&lt;0.5,"не сформирован", "в стадии формирования")))</f>
        <v/>
      </c>
      <c r="AN28" s="163" t="str">
        <f>IF('Речевое развитие'!I28="","",IF('Речевое развитие'!I28&gt;1.5,"сформирован",IF('Речевое развитие'!I28&lt;0.5,"не сформирован", "в стадии формирования")))</f>
        <v/>
      </c>
      <c r="AO28" s="163" t="str">
        <f>IF('Речевое развитие'!J28="","",IF('Речевое развитие'!J28&gt;1.5,"сформирован",IF('Речевое развитие'!J28&lt;0.5,"не сформирован", "в стадии формирования")))</f>
        <v/>
      </c>
      <c r="AP28" s="163" t="str">
        <f>IF('Речевое развитие'!K28="","",IF('Речевое развитие'!K28&gt;1.5,"сформирован",IF('Речевое развитие'!K28&lt;0.5,"не сформирован", "в стадии формирования")))</f>
        <v/>
      </c>
      <c r="AQ28" s="183"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96" t="str">
        <f t="shared" si="3"/>
        <v/>
      </c>
      <c r="AS28" s="163"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сформирован</v>
      </c>
      <c r="AT28" s="163" t="str">
        <f>IF('Физическое развитие'!D28="","",IF('Физическое развитие'!D28&gt;1.5,"сформирован",IF('Физическое развитие'!D28&lt;0.5,"не сформирован", "в стадии формирования")))</f>
        <v/>
      </c>
      <c r="AU28" s="163" t="str">
        <f>IF('Физическое развитие'!E28="","",IF('Физическое развитие'!E28&gt;1.5,"сформирован",IF('Физическое развитие'!E28&lt;0.5,"не сформирован", "в стадии формирования")))</f>
        <v/>
      </c>
      <c r="AV28" s="163" t="str">
        <f>IF('Физическое развитие'!F28="","",IF('Физическое развитие'!F28&gt;1.5,"сформирован",IF('Физическое развитие'!F28&lt;0.5,"не сформирован", "в стадии формирования")))</f>
        <v/>
      </c>
      <c r="AW28" s="163" t="str">
        <f>IF('Физическое развитие'!G28="","",IF('Физическое развитие'!G28&gt;1.5,"сформирован",IF('Физическое развитие'!G28&lt;0.5,"не сформирован", "в стадии формирования")))</f>
        <v/>
      </c>
      <c r="AX28" s="163" t="str">
        <f>IF('Физическое развитие'!H28="","",IF('Физическое развитие'!H28&gt;1.5,"сформирован",IF('Физическое развитие'!H28&lt;0.5,"не сформирован", "в стадии формирования")))</f>
        <v/>
      </c>
      <c r="AY28" s="163" t="str">
        <f>IF('Физическое развитие'!I28="","",IF('Физическое развитие'!I28&gt;1.5,"сформирован",IF('Физическое развитие'!I28&lt;0.5,"не сформирован", "в стадии формирования")))</f>
        <v/>
      </c>
      <c r="AZ28" s="163" t="str">
        <f>IF('Физическое развитие'!J28="","",IF('Физическое развитие'!J28&gt;1.5,"сформирован",IF('Физическое развитие'!J28&lt;0.5,"не сформирован", "в стадии формирования")))</f>
        <v/>
      </c>
      <c r="BA28" s="163" t="str">
        <f>IF('Физическое развитие'!K28="","",IF('Физическое развитие'!K28&gt;1.5,"сформирован",IF('Физическое развитие'!K28&lt;0.5,"не сформирован", "в стадии формирования")))</f>
        <v/>
      </c>
      <c r="BB28" s="163" t="str">
        <f>IF('Физическое развитие'!L28="","",IF('Физическое развитие'!L28&gt;1.5,"сформирован",IF('Физическое развитие'!L28&lt;0.5,"не сформирован", "в стадии формирования")))</f>
        <v/>
      </c>
      <c r="BC28" s="163" t="str">
        <f>IF('Физическое развитие'!M28="","",IF('Физическое развитие'!M28&gt;1.5,"сформирован",IF('Физическое развитие'!M28&lt;0.5,"не сформирован", "в стадии формирования")))</f>
        <v/>
      </c>
      <c r="BD28" s="163" t="str">
        <f>IF('Физическое развитие'!N28="","",IF('Физическое развитие'!N28&gt;1.5,"сформирован",IF('Физическое развитие'!N28&lt;0.5,"не сформирован", "в стадии формирования")))</f>
        <v/>
      </c>
      <c r="BE28" s="163" t="str">
        <f>IF('Физическое развитие'!O28="","",IF('Физическое развитие'!O28&gt;1.5,"сформирован",IF('Физическое развитие'!O28&lt;0.5,"не сформирован", "в стадии формирования")))</f>
        <v/>
      </c>
      <c r="BF28" s="183"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96" t="str">
        <f t="shared" si="4"/>
        <v/>
      </c>
      <c r="BH28" s="96"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96"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96"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96"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96"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96"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96"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96"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96"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96"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96"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96" t="str">
        <f>IF('Физическое развитие'!Q28="","",IF('Физическое развитие'!Q28&gt;1.5,"сформирован",IF('Физическое развитие'!Q28&lt;0.5,"не сформирован", "в стадии формирования")))</f>
        <v/>
      </c>
      <c r="BT28" s="96" t="str">
        <f>IF('Физическое развитие'!R28="","",IF('Физическое развитие'!R28&gt;1.5,"сформирован",IF('Физическое развитие'!R28&lt;0.5,"не сформирован", "в стадии формирования")))</f>
        <v/>
      </c>
      <c r="BU28" s="96" t="str">
        <f>IF('Физическое развитие'!S28="","",IF('Физическое развитие'!S28&gt;1.5,"сформирован",IF('Физическое развитие'!S28&lt;0.5,"не сформирован", "в стадии формирования")))</f>
        <v/>
      </c>
      <c r="BV28" s="96" t="str">
        <f>IF('Физическое развитие'!T28="","",IF('Физическое развитие'!T28&gt;1.5,"сформирован",IF('Физическое развитие'!T28&lt;0.5,"не сформирован", "в стадии формирования")))</f>
        <v/>
      </c>
      <c r="BW28" s="96" t="str">
        <f>IF('Физическое развитие'!U28="","",IF('Физическое развитие'!U28&gt;1.5,"сформирован",IF('Физическое развитие'!U28&lt;0.5,"не сформирован", "в стадии формирования")))</f>
        <v/>
      </c>
      <c r="BX28" s="183"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96" t="str">
        <f t="shared" si="5"/>
        <v/>
      </c>
      <c r="BZ28" s="96"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96"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96"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96" t="str">
        <f>IF('Познавательное развитие'!D29="","",IF('Познавательное развитие'!D29&gt;1.5,"сформирован",IF('Познавательное развитие'!D29&lt;0.5,"не сформирован", "в стадии формирования")))</f>
        <v/>
      </c>
      <c r="CD28" s="96" t="str">
        <f>IF('Познавательное развитие'!E29="","",IF('Познавательное развитие'!E29&gt;1.5,"сформирован",IF('Познавательное развитие'!E29&lt;0.5,"не сформирован", "в стадии формирования")))</f>
        <v/>
      </c>
      <c r="CE28" s="96" t="str">
        <f>IF('Познавательное развитие'!F29="","",IF('Познавательное развитие'!F29&gt;1.5,"сформирован",IF('Познавательное развитие'!F29&lt;0.5,"не сформирован", "в стадии формирования")))</f>
        <v/>
      </c>
      <c r="CF28" s="96" t="str">
        <f>IF('Познавательное развитие'!I29="","",IF('Познавательное развитие'!I29&gt;1.5,"сформирован",IF('Познавательное развитие'!I29&lt;0.5,"не сформирован", "в стадии формирования")))</f>
        <v/>
      </c>
      <c r="CG28" s="96" t="str">
        <f>IF('Познавательное развитие'!J29="","",IF('Познавательное развитие'!J29&gt;1.5,"сформирован",IF('Познавательное развитие'!J29&lt;0.5,"не сформирован", "в стадии формирования")))</f>
        <v/>
      </c>
      <c r="CH28" s="96" t="str">
        <f>IF('Познавательное развитие'!K29="","",IF('Познавательное развитие'!K29&gt;1.5,"сформирован",IF('Познавательное развитие'!K29&lt;0.5,"не сформирован", "в стадии формирования")))</f>
        <v/>
      </c>
      <c r="CI28" s="96" t="str">
        <f>IF('Познавательное развитие'!L29="","",IF('Познавательное развитие'!L29&gt;1.5,"сформирован",IF('Познавательное развитие'!L29&lt;0.5,"не сформирован", "в стадии формирования")))</f>
        <v/>
      </c>
      <c r="CJ28" s="96" t="str">
        <f>IF('Познавательное развитие'!M29="","",IF('Познавательное развитие'!M29&gt;1.5,"сформирован",IF('Познавательное развитие'!M29&lt;0.5,"не сформирован", "в стадии формирования")))</f>
        <v/>
      </c>
      <c r="CK28" s="96" t="str">
        <f>IF('Познавательное развитие'!S29="","",IF('Познавательное развитие'!S29&gt;1.5,"сформирован",IF('Познавательное развитие'!S29&lt;0.5,"не сформирован", "в стадии формирования")))</f>
        <v/>
      </c>
      <c r="CL28" s="96" t="str">
        <f>IF('Познавательное развитие'!T29="","",IF('Познавательное развитие'!T29&gt;1.5,"сформирован",IF('Познавательное развитие'!T29&lt;0.5,"не сформирован", "в стадии формирования")))</f>
        <v/>
      </c>
      <c r="CM28" s="96" t="str">
        <f>IF('Познавательное развитие'!V29="","",IF('Познавательное развитие'!V29&gt;1.5,"сформирован",IF('Познавательное развитие'!V29&lt;0.5,"не сформирован", "в стадии формирования")))</f>
        <v/>
      </c>
      <c r="CN28" s="96" t="str">
        <f>IF('Познавательное развитие'!W29="","",IF('Познавательное развитие'!W29&gt;1.5,"сформирован",IF('Познавательное развитие'!W29&lt;0.5,"не сформирован", "в стадии формирования")))</f>
        <v/>
      </c>
      <c r="CO28" s="96" t="str">
        <f>IF('Познавательное развитие'!AD29="","",IF('Познавательное развитие'!AD29&gt;1.5,"сформирован",IF('Познавательное развитие'!AD29&lt;0.5,"не сформирован", "в стадии формирования")))</f>
        <v/>
      </c>
      <c r="CP28" s="96" t="str">
        <f>IF('Познавательное развитие'!AI29="","",IF('Познавательное развитие'!AI29&gt;1.5,"сформирован",IF('Познавательное развитие'!AI29&lt;0.5,"не сформирован", "в стадии формирования")))</f>
        <v/>
      </c>
      <c r="CQ28" s="96" t="str">
        <f>IF('Познавательное развитие'!AK29="","",IF('Познавательное развитие'!AK29&gt;1.5,"сформирован",IF('Познавательное развитие'!AK29&lt;0.5,"не сформирован", "в стадии формирования")))</f>
        <v/>
      </c>
      <c r="CR28" s="96" t="str">
        <f>IF('Познавательное развитие'!AL29="","",IF('Познавательное развитие'!AL29&gt;1.5,"сформирован",IF('Познавательное развитие'!AL29&lt;0.5,"не сформирован", "в стадии формирования")))</f>
        <v/>
      </c>
      <c r="CS28" s="96" t="str">
        <f>IF('Речевое развитие'!S28="","",IF('Речевое развитие'!S28&gt;1.5,"сформирован",IF('Речевое развитие'!S28&lt;0.5,"не сформирован", "в стадии формирования")))</f>
        <v/>
      </c>
      <c r="CT28" s="96" t="str">
        <f>IF('Речевое развитие'!T28="","",IF('Речевое развитие'!T28&gt;1.5,"сформирован",IF('Речевое развитие'!T28&lt;0.5,"не сформирован", "в стадии формирования")))</f>
        <v/>
      </c>
      <c r="CU28" s="96" t="str">
        <f>IF('Речевое развитие'!U28="","",IF('Речевое развитие'!U28&gt;1.5,"сформирован",IF('Речевое развитие'!U28&lt;0.5,"не сформирован", "в стадии формирования")))</f>
        <v/>
      </c>
      <c r="CV28" s="96" t="str">
        <f>IF('Речевое развитие'!V28="","",IF('Речевое развитие'!V28&gt;1.5,"сформирован",IF('Речевое развитие'!V28&lt;0.5,"не сформирован", "в стадии формирования")))</f>
        <v/>
      </c>
      <c r="CW28" s="96"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96"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96"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96"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96"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183"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96" t="str">
        <f t="shared" si="6"/>
        <v/>
      </c>
    </row>
    <row r="29" spans="1:107" s="96" customFormat="1">
      <c r="A29" s="155">
        <f>список!A27</f>
        <v>26</v>
      </c>
      <c r="B29" s="153" t="str">
        <f>IF(список!B27="","",список!B27)</f>
        <v/>
      </c>
      <c r="C29" s="149">
        <f>IF(список!C27="","",список!C27)</f>
        <v>0</v>
      </c>
      <c r="D29" s="96"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96"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96"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96"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163" t="str">
        <f>IF('Речевое развитие'!X29="","",IF('Речевое развитие'!X29&gt;1.5,"сформирован",IF('Речевое развитие'!X29&lt;0.5,"не сформирован", "в стадии формирования")))</f>
        <v/>
      </c>
      <c r="J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149" t="str">
        <f>IF('Физическое развитие'!M29="","",IF('Физическое развитие'!M29&gt;1.5,"сформирован",IF('Физическое развитие'!M29&lt;0.5,"не сформирован", "в стадии формирования")))</f>
        <v/>
      </c>
      <c r="L29" s="183"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96" t="str">
        <f t="shared" si="0"/>
        <v/>
      </c>
      <c r="N29" s="165"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165"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165"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165"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165"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165"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165"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165"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16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183"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96" t="str">
        <f t="shared" si="1"/>
        <v/>
      </c>
      <c r="Y29" s="163"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96" t="str">
        <f>IF('Познавательное развитие'!U30="","",IF('Познавательное развитие'!U30&gt;1.5,"сформирован",IF('Познавательное развитие'!U30&lt;0.5,"не сформирован", "в стадии формирования")))</f>
        <v/>
      </c>
      <c r="AA29" s="96" t="str">
        <f>IF('Речевое развитие'!P29="","",IF('Речевое развитие'!P29&gt;1.5,"сформирован",IF('Речевое развитие'!P29&lt;0.5,"не сформирован", "в стадии формирования")))</f>
        <v/>
      </c>
      <c r="AB29" s="96" t="str">
        <f>IF('Речевое развитие'!Q29="","",IF('Речевое развитие'!Q29&gt;1.5,"сформирован",IF('Речевое развитие'!Q29&lt;0.5,"не сформирован", "в стадии формирования")))</f>
        <v/>
      </c>
      <c r="AC29" s="167"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
      </c>
      <c r="AD29" s="167"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
      </c>
      <c r="AE29" s="167"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
      </c>
      <c r="AF29" s="149" t="str">
        <f>IF('Физическое развитие'!T29="","",IF('Физическое развитие'!T29&gt;1.5,"сформирован",IF('Физическое развитие'!T29&lt;0.5,"не сформирован", "в стадии формирования")))</f>
        <v/>
      </c>
      <c r="AG29" s="183"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96" t="str">
        <f t="shared" si="2"/>
        <v/>
      </c>
      <c r="AI29" s="163" t="str">
        <f>IF('Речевое развитие'!D29="","",IF('Речевое развитие'!D29&gt;1.5,"сформирован",IF('Речевое развитие'!D29&lt;0.5,"не сформирован", "в стадии формирования")))</f>
        <v/>
      </c>
      <c r="AJ29" s="163" t="str">
        <f>IF('Речевое развитие'!E29="","",IF('Речевое развитие'!E29&gt;1.5,"сформирован",IF('Речевое развитие'!E29&lt;0.5,"не сформирован", "в стадии формирования")))</f>
        <v/>
      </c>
      <c r="AK29" s="163" t="str">
        <f>IF('Речевое развитие'!F29="","",IF('Речевое развитие'!F29&gt;1.5,"сформирован",IF('Речевое развитие'!F29&lt;0.5,"не сформирован", "в стадии формирования")))</f>
        <v/>
      </c>
      <c r="AL29" s="163" t="str">
        <f>IF('Речевое развитие'!G29="","",IF('Речевое развитие'!G29&gt;1.5,"сформирован",IF('Речевое развитие'!G29&lt;0.5,"не сформирован", "в стадии формирования")))</f>
        <v/>
      </c>
      <c r="AM29" s="163" t="str">
        <f>IF('Речевое развитие'!H29="","",IF('Речевое развитие'!H29&gt;1.5,"сформирован",IF('Речевое развитие'!H29&lt;0.5,"не сформирован", "в стадии формирования")))</f>
        <v/>
      </c>
      <c r="AN29" s="163" t="str">
        <f>IF('Речевое развитие'!I29="","",IF('Речевое развитие'!I29&gt;1.5,"сформирован",IF('Речевое развитие'!I29&lt;0.5,"не сформирован", "в стадии формирования")))</f>
        <v/>
      </c>
      <c r="AO29" s="163" t="str">
        <f>IF('Речевое развитие'!J29="","",IF('Речевое развитие'!J29&gt;1.5,"сформирован",IF('Речевое развитие'!J29&lt;0.5,"не сформирован", "в стадии формирования")))</f>
        <v/>
      </c>
      <c r="AP29" s="163" t="str">
        <f>IF('Речевое развитие'!K29="","",IF('Речевое развитие'!K29&gt;1.5,"сформирован",IF('Речевое развитие'!K29&lt;0.5,"не сформирован", "в стадии формирования")))</f>
        <v/>
      </c>
      <c r="AQ29" s="183"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96" t="str">
        <f t="shared" si="3"/>
        <v/>
      </c>
      <c r="AS29" s="163"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в стадии формирования</v>
      </c>
      <c r="AT29" s="163" t="str">
        <f>IF('Физическое развитие'!D29="","",IF('Физическое развитие'!D29&gt;1.5,"сформирован",IF('Физическое развитие'!D29&lt;0.5,"не сформирован", "в стадии формирования")))</f>
        <v/>
      </c>
      <c r="AU29" s="163" t="str">
        <f>IF('Физическое развитие'!E29="","",IF('Физическое развитие'!E29&gt;1.5,"сформирован",IF('Физическое развитие'!E29&lt;0.5,"не сформирован", "в стадии формирования")))</f>
        <v/>
      </c>
      <c r="AV29" s="163" t="str">
        <f>IF('Физическое развитие'!F29="","",IF('Физическое развитие'!F29&gt;1.5,"сформирован",IF('Физическое развитие'!F29&lt;0.5,"не сформирован", "в стадии формирования")))</f>
        <v/>
      </c>
      <c r="AW29" s="163" t="str">
        <f>IF('Физическое развитие'!G29="","",IF('Физическое развитие'!G29&gt;1.5,"сформирован",IF('Физическое развитие'!G29&lt;0.5,"не сформирован", "в стадии формирования")))</f>
        <v/>
      </c>
      <c r="AX29" s="163" t="str">
        <f>IF('Физическое развитие'!H29="","",IF('Физическое развитие'!H29&gt;1.5,"сформирован",IF('Физическое развитие'!H29&lt;0.5,"не сформирован", "в стадии формирования")))</f>
        <v/>
      </c>
      <c r="AY29" s="163" t="str">
        <f>IF('Физическое развитие'!I29="","",IF('Физическое развитие'!I29&gt;1.5,"сформирован",IF('Физическое развитие'!I29&lt;0.5,"не сформирован", "в стадии формирования")))</f>
        <v/>
      </c>
      <c r="AZ29" s="163" t="str">
        <f>IF('Физическое развитие'!J29="","",IF('Физическое развитие'!J29&gt;1.5,"сформирован",IF('Физическое развитие'!J29&lt;0.5,"не сформирован", "в стадии формирования")))</f>
        <v/>
      </c>
      <c r="BA29" s="163" t="str">
        <f>IF('Физическое развитие'!K29="","",IF('Физическое развитие'!K29&gt;1.5,"сформирован",IF('Физическое развитие'!K29&lt;0.5,"не сформирован", "в стадии формирования")))</f>
        <v/>
      </c>
      <c r="BB29" s="163" t="str">
        <f>IF('Физическое развитие'!L29="","",IF('Физическое развитие'!L29&gt;1.5,"сформирован",IF('Физическое развитие'!L29&lt;0.5,"не сформирован", "в стадии формирования")))</f>
        <v/>
      </c>
      <c r="BC29" s="163" t="str">
        <f>IF('Физическое развитие'!M29="","",IF('Физическое развитие'!M29&gt;1.5,"сформирован",IF('Физическое развитие'!M29&lt;0.5,"не сформирован", "в стадии формирования")))</f>
        <v/>
      </c>
      <c r="BD29" s="163" t="str">
        <f>IF('Физическое развитие'!N29="","",IF('Физическое развитие'!N29&gt;1.5,"сформирован",IF('Физическое развитие'!N29&lt;0.5,"не сформирован", "в стадии формирования")))</f>
        <v/>
      </c>
      <c r="BE29" s="163" t="str">
        <f>IF('Физическое развитие'!O29="","",IF('Физическое развитие'!O29&gt;1.5,"сформирован",IF('Физическое развитие'!O29&lt;0.5,"не сформирован", "в стадии формирования")))</f>
        <v/>
      </c>
      <c r="BF29" s="183"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96" t="str">
        <f t="shared" si="4"/>
        <v/>
      </c>
      <c r="BH29" s="96"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96"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96"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96"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96"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96"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96"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96"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96"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96"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96"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96" t="str">
        <f>IF('Физическое развитие'!Q29="","",IF('Физическое развитие'!Q29&gt;1.5,"сформирован",IF('Физическое развитие'!Q29&lt;0.5,"не сформирован", "в стадии формирования")))</f>
        <v/>
      </c>
      <c r="BT29" s="96" t="str">
        <f>IF('Физическое развитие'!R29="","",IF('Физическое развитие'!R29&gt;1.5,"сформирован",IF('Физическое развитие'!R29&lt;0.5,"не сформирован", "в стадии формирования")))</f>
        <v/>
      </c>
      <c r="BU29" s="96" t="str">
        <f>IF('Физическое развитие'!S29="","",IF('Физическое развитие'!S29&gt;1.5,"сформирован",IF('Физическое развитие'!S29&lt;0.5,"не сформирован", "в стадии формирования")))</f>
        <v/>
      </c>
      <c r="BV29" s="96" t="str">
        <f>IF('Физическое развитие'!T29="","",IF('Физическое развитие'!T29&gt;1.5,"сформирован",IF('Физическое развитие'!T29&lt;0.5,"не сформирован", "в стадии формирования")))</f>
        <v/>
      </c>
      <c r="BW29" s="96" t="str">
        <f>IF('Физическое развитие'!U29="","",IF('Физическое развитие'!U29&gt;1.5,"сформирован",IF('Физическое развитие'!U29&lt;0.5,"не сформирован", "в стадии формирования")))</f>
        <v/>
      </c>
      <c r="BX29" s="183"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96" t="str">
        <f t="shared" si="5"/>
        <v/>
      </c>
      <c r="BZ29" s="96"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96"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96"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96" t="str">
        <f>IF('Познавательное развитие'!D30="","",IF('Познавательное развитие'!D30&gt;1.5,"сформирован",IF('Познавательное развитие'!D30&lt;0.5,"не сформирован", "в стадии формирования")))</f>
        <v/>
      </c>
      <c r="CD29" s="96" t="str">
        <f>IF('Познавательное развитие'!E30="","",IF('Познавательное развитие'!E30&gt;1.5,"сформирован",IF('Познавательное развитие'!E30&lt;0.5,"не сформирован", "в стадии формирования")))</f>
        <v/>
      </c>
      <c r="CE29" s="96" t="str">
        <f>IF('Познавательное развитие'!F30="","",IF('Познавательное развитие'!F30&gt;1.5,"сформирован",IF('Познавательное развитие'!F30&lt;0.5,"не сформирован", "в стадии формирования")))</f>
        <v/>
      </c>
      <c r="CF29" s="96" t="str">
        <f>IF('Познавательное развитие'!I30="","",IF('Познавательное развитие'!I30&gt;1.5,"сформирован",IF('Познавательное развитие'!I30&lt;0.5,"не сформирован", "в стадии формирования")))</f>
        <v/>
      </c>
      <c r="CG29" s="96" t="str">
        <f>IF('Познавательное развитие'!J30="","",IF('Познавательное развитие'!J30&gt;1.5,"сформирован",IF('Познавательное развитие'!J30&lt;0.5,"не сформирован", "в стадии формирования")))</f>
        <v/>
      </c>
      <c r="CH29" s="96" t="str">
        <f>IF('Познавательное развитие'!K30="","",IF('Познавательное развитие'!K30&gt;1.5,"сформирован",IF('Познавательное развитие'!K30&lt;0.5,"не сформирован", "в стадии формирования")))</f>
        <v/>
      </c>
      <c r="CI29" s="96" t="str">
        <f>IF('Познавательное развитие'!L30="","",IF('Познавательное развитие'!L30&gt;1.5,"сформирован",IF('Познавательное развитие'!L30&lt;0.5,"не сформирован", "в стадии формирования")))</f>
        <v/>
      </c>
      <c r="CJ29" s="96" t="str">
        <f>IF('Познавательное развитие'!M30="","",IF('Познавательное развитие'!M30&gt;1.5,"сформирован",IF('Познавательное развитие'!M30&lt;0.5,"не сформирован", "в стадии формирования")))</f>
        <v/>
      </c>
      <c r="CK29" s="96" t="str">
        <f>IF('Познавательное развитие'!S30="","",IF('Познавательное развитие'!S30&gt;1.5,"сформирован",IF('Познавательное развитие'!S30&lt;0.5,"не сформирован", "в стадии формирования")))</f>
        <v/>
      </c>
      <c r="CL29" s="96" t="str">
        <f>IF('Познавательное развитие'!T30="","",IF('Познавательное развитие'!T30&gt;1.5,"сформирован",IF('Познавательное развитие'!T30&lt;0.5,"не сформирован", "в стадии формирования")))</f>
        <v/>
      </c>
      <c r="CM29" s="96" t="str">
        <f>IF('Познавательное развитие'!V30="","",IF('Познавательное развитие'!V30&gt;1.5,"сформирован",IF('Познавательное развитие'!V30&lt;0.5,"не сформирован", "в стадии формирования")))</f>
        <v/>
      </c>
      <c r="CN29" s="96" t="str">
        <f>IF('Познавательное развитие'!W30="","",IF('Познавательное развитие'!W30&gt;1.5,"сформирован",IF('Познавательное развитие'!W30&lt;0.5,"не сформирован", "в стадии формирования")))</f>
        <v/>
      </c>
      <c r="CO29" s="96" t="str">
        <f>IF('Познавательное развитие'!AD30="","",IF('Познавательное развитие'!AD30&gt;1.5,"сформирован",IF('Познавательное развитие'!AD30&lt;0.5,"не сформирован", "в стадии формирования")))</f>
        <v/>
      </c>
      <c r="CP29" s="96" t="str">
        <f>IF('Познавательное развитие'!AI30="","",IF('Познавательное развитие'!AI30&gt;1.5,"сформирован",IF('Познавательное развитие'!AI30&lt;0.5,"не сформирован", "в стадии формирования")))</f>
        <v/>
      </c>
      <c r="CQ29" s="96" t="str">
        <f>IF('Познавательное развитие'!AK30="","",IF('Познавательное развитие'!AK30&gt;1.5,"сформирован",IF('Познавательное развитие'!AK30&lt;0.5,"не сформирован", "в стадии формирования")))</f>
        <v/>
      </c>
      <c r="CR29" s="96" t="str">
        <f>IF('Познавательное развитие'!AL30="","",IF('Познавательное развитие'!AL30&gt;1.5,"сформирован",IF('Познавательное развитие'!AL30&lt;0.5,"не сформирован", "в стадии формирования")))</f>
        <v/>
      </c>
      <c r="CS29" s="96" t="str">
        <f>IF('Речевое развитие'!S29="","",IF('Речевое развитие'!S29&gt;1.5,"сформирован",IF('Речевое развитие'!S29&lt;0.5,"не сформирован", "в стадии формирования")))</f>
        <v/>
      </c>
      <c r="CT29" s="96" t="str">
        <f>IF('Речевое развитие'!T29="","",IF('Речевое развитие'!T29&gt;1.5,"сформирован",IF('Речевое развитие'!T29&lt;0.5,"не сформирован", "в стадии формирования")))</f>
        <v/>
      </c>
      <c r="CU29" s="96" t="str">
        <f>IF('Речевое развитие'!U29="","",IF('Речевое развитие'!U29&gt;1.5,"сформирован",IF('Речевое развитие'!U29&lt;0.5,"не сформирован", "в стадии формирования")))</f>
        <v/>
      </c>
      <c r="CV29" s="96" t="str">
        <f>IF('Речевое развитие'!V29="","",IF('Речевое развитие'!V29&gt;1.5,"сформирован",IF('Речевое развитие'!V29&lt;0.5,"не сформирован", "в стадии формирования")))</f>
        <v/>
      </c>
      <c r="CW29" s="96"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96"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96"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96"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96"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183"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96" t="str">
        <f t="shared" si="6"/>
        <v/>
      </c>
    </row>
    <row r="30" spans="1:107" s="96" customFormat="1">
      <c r="A30" s="155">
        <f>список!A28</f>
        <v>27</v>
      </c>
      <c r="B30" s="153" t="str">
        <f>IF(список!B28="","",список!B28)</f>
        <v/>
      </c>
      <c r="C30" s="149">
        <f>IF(список!C28="","",список!C28)</f>
        <v>0</v>
      </c>
      <c r="D30" s="96"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96"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96"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96"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163" t="str">
        <f>IF('Речевое развитие'!X30="","",IF('Речевое развитие'!X30&gt;1.5,"сформирован",IF('Речевое развитие'!X30&lt;0.5,"не сформирован", "в стадии формирования")))</f>
        <v/>
      </c>
      <c r="J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149" t="str">
        <f>IF('Физическое развитие'!M30="","",IF('Физическое развитие'!M30&gt;1.5,"сформирован",IF('Физическое развитие'!M30&lt;0.5,"не сформирован", "в стадии формирования")))</f>
        <v/>
      </c>
      <c r="L30" s="183"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96" t="str">
        <f t="shared" si="0"/>
        <v/>
      </c>
      <c r="N30" s="165"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165"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165"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165"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165"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165"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165"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165"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16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183"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96" t="str">
        <f t="shared" si="1"/>
        <v/>
      </c>
      <c r="Y30" s="163"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96" t="str">
        <f>IF('Познавательное развитие'!U31="","",IF('Познавательное развитие'!U31&gt;1.5,"сформирован",IF('Познавательное развитие'!U31&lt;0.5,"не сформирован", "в стадии формирования")))</f>
        <v/>
      </c>
      <c r="AA30" s="96" t="str">
        <f>IF('Речевое развитие'!P30="","",IF('Речевое развитие'!P30&gt;1.5,"сформирован",IF('Речевое развитие'!P30&lt;0.5,"не сформирован", "в стадии формирования")))</f>
        <v/>
      </c>
      <c r="AB30" s="96" t="str">
        <f>IF('Речевое развитие'!Q30="","",IF('Речевое развитие'!Q30&gt;1.5,"сформирован",IF('Речевое развитие'!Q30&lt;0.5,"не сформирован", "в стадии формирования")))</f>
        <v/>
      </c>
      <c r="AC30" s="167"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
      </c>
      <c r="AD30" s="167"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
      </c>
      <c r="AE30" s="167"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
      </c>
      <c r="AF30" s="149" t="str">
        <f>IF('Физическое развитие'!T30="","",IF('Физическое развитие'!T30&gt;1.5,"сформирован",IF('Физическое развитие'!T30&lt;0.5,"не сформирован", "в стадии формирования")))</f>
        <v/>
      </c>
      <c r="AG30" s="183"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96" t="str">
        <f t="shared" si="2"/>
        <v/>
      </c>
      <c r="AI30" s="163" t="str">
        <f>IF('Речевое развитие'!D30="","",IF('Речевое развитие'!D30&gt;1.5,"сформирован",IF('Речевое развитие'!D30&lt;0.5,"не сформирован", "в стадии формирования")))</f>
        <v/>
      </c>
      <c r="AJ30" s="163" t="str">
        <f>IF('Речевое развитие'!E30="","",IF('Речевое развитие'!E30&gt;1.5,"сформирован",IF('Речевое развитие'!E30&lt;0.5,"не сформирован", "в стадии формирования")))</f>
        <v/>
      </c>
      <c r="AK30" s="163" t="str">
        <f>IF('Речевое развитие'!F30="","",IF('Речевое развитие'!F30&gt;1.5,"сформирован",IF('Речевое развитие'!F30&lt;0.5,"не сформирован", "в стадии формирования")))</f>
        <v/>
      </c>
      <c r="AL30" s="163" t="str">
        <f>IF('Речевое развитие'!G30="","",IF('Речевое развитие'!G30&gt;1.5,"сформирован",IF('Речевое развитие'!G30&lt;0.5,"не сформирован", "в стадии формирования")))</f>
        <v/>
      </c>
      <c r="AM30" s="163" t="str">
        <f>IF('Речевое развитие'!H30="","",IF('Речевое развитие'!H30&gt;1.5,"сформирован",IF('Речевое развитие'!H30&lt;0.5,"не сформирован", "в стадии формирования")))</f>
        <v/>
      </c>
      <c r="AN30" s="163" t="str">
        <f>IF('Речевое развитие'!I30="","",IF('Речевое развитие'!I30&gt;1.5,"сформирован",IF('Речевое развитие'!I30&lt;0.5,"не сформирован", "в стадии формирования")))</f>
        <v/>
      </c>
      <c r="AO30" s="163" t="str">
        <f>IF('Речевое развитие'!J30="","",IF('Речевое развитие'!J30&gt;1.5,"сформирован",IF('Речевое развитие'!J30&lt;0.5,"не сформирован", "в стадии формирования")))</f>
        <v/>
      </c>
      <c r="AP30" s="163" t="str">
        <f>IF('Речевое развитие'!K30="","",IF('Речевое развитие'!K30&gt;1.5,"сформирован",IF('Речевое развитие'!K30&lt;0.5,"не сформирован", "в стадии формирования")))</f>
        <v/>
      </c>
      <c r="AQ30" s="183"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96" t="str">
        <f t="shared" si="3"/>
        <v/>
      </c>
      <c r="AS30" s="163"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163" t="str">
        <f>IF('Физическое развитие'!D30="","",IF('Физическое развитие'!D30&gt;1.5,"сформирован",IF('Физическое развитие'!D30&lt;0.5,"не сформирован", "в стадии формирования")))</f>
        <v/>
      </c>
      <c r="AU30" s="163" t="str">
        <f>IF('Физическое развитие'!E30="","",IF('Физическое развитие'!E30&gt;1.5,"сформирован",IF('Физическое развитие'!E30&lt;0.5,"не сформирован", "в стадии формирования")))</f>
        <v/>
      </c>
      <c r="AV30" s="163" t="str">
        <f>IF('Физическое развитие'!F30="","",IF('Физическое развитие'!F30&gt;1.5,"сформирован",IF('Физическое развитие'!F30&lt;0.5,"не сформирован", "в стадии формирования")))</f>
        <v/>
      </c>
      <c r="AW30" s="163" t="str">
        <f>IF('Физическое развитие'!G30="","",IF('Физическое развитие'!G30&gt;1.5,"сформирован",IF('Физическое развитие'!G30&lt;0.5,"не сформирован", "в стадии формирования")))</f>
        <v/>
      </c>
      <c r="AX30" s="163" t="str">
        <f>IF('Физическое развитие'!H30="","",IF('Физическое развитие'!H30&gt;1.5,"сформирован",IF('Физическое развитие'!H30&lt;0.5,"не сформирован", "в стадии формирования")))</f>
        <v/>
      </c>
      <c r="AY30" s="163" t="str">
        <f>IF('Физическое развитие'!I30="","",IF('Физическое развитие'!I30&gt;1.5,"сформирован",IF('Физическое развитие'!I30&lt;0.5,"не сформирован", "в стадии формирования")))</f>
        <v/>
      </c>
      <c r="AZ30" s="163" t="str">
        <f>IF('Физическое развитие'!J30="","",IF('Физическое развитие'!J30&gt;1.5,"сформирован",IF('Физическое развитие'!J30&lt;0.5,"не сформирован", "в стадии формирования")))</f>
        <v/>
      </c>
      <c r="BA30" s="163" t="str">
        <f>IF('Физическое развитие'!K30="","",IF('Физическое развитие'!K30&gt;1.5,"сформирован",IF('Физическое развитие'!K30&lt;0.5,"не сформирован", "в стадии формирования")))</f>
        <v/>
      </c>
      <c r="BB30" s="163" t="str">
        <f>IF('Физическое развитие'!L30="","",IF('Физическое развитие'!L30&gt;1.5,"сформирован",IF('Физическое развитие'!L30&lt;0.5,"не сформирован", "в стадии формирования")))</f>
        <v/>
      </c>
      <c r="BC30" s="163" t="str">
        <f>IF('Физическое развитие'!M30="","",IF('Физическое развитие'!M30&gt;1.5,"сформирован",IF('Физическое развитие'!M30&lt;0.5,"не сформирован", "в стадии формирования")))</f>
        <v/>
      </c>
      <c r="BD30" s="163" t="str">
        <f>IF('Физическое развитие'!N30="","",IF('Физическое развитие'!N30&gt;1.5,"сформирован",IF('Физическое развитие'!N30&lt;0.5,"не сформирован", "в стадии формирования")))</f>
        <v/>
      </c>
      <c r="BE30" s="163" t="str">
        <f>IF('Физическое развитие'!O30="","",IF('Физическое развитие'!O30&gt;1.5,"сформирован",IF('Физическое развитие'!O30&lt;0.5,"не сформирован", "в стадии формирования")))</f>
        <v/>
      </c>
      <c r="BF30" s="183"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96" t="str">
        <f t="shared" si="4"/>
        <v/>
      </c>
      <c r="BH30" s="96"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96"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96"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96"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96"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96"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96"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96"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96"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96"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96"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96" t="str">
        <f>IF('Физическое развитие'!Q30="","",IF('Физическое развитие'!Q30&gt;1.5,"сформирован",IF('Физическое развитие'!Q30&lt;0.5,"не сформирован", "в стадии формирования")))</f>
        <v/>
      </c>
      <c r="BT30" s="96" t="str">
        <f>IF('Физическое развитие'!R30="","",IF('Физическое развитие'!R30&gt;1.5,"сформирован",IF('Физическое развитие'!R30&lt;0.5,"не сформирован", "в стадии формирования")))</f>
        <v/>
      </c>
      <c r="BU30" s="96" t="str">
        <f>IF('Физическое развитие'!S30="","",IF('Физическое развитие'!S30&gt;1.5,"сформирован",IF('Физическое развитие'!S30&lt;0.5,"не сформирован", "в стадии формирования")))</f>
        <v/>
      </c>
      <c r="BV30" s="96" t="str">
        <f>IF('Физическое развитие'!T30="","",IF('Физическое развитие'!T30&gt;1.5,"сформирован",IF('Физическое развитие'!T30&lt;0.5,"не сформирован", "в стадии формирования")))</f>
        <v/>
      </c>
      <c r="BW30" s="96" t="str">
        <f>IF('Физическое развитие'!U30="","",IF('Физическое развитие'!U30&gt;1.5,"сформирован",IF('Физическое развитие'!U30&lt;0.5,"не сформирован", "в стадии формирования")))</f>
        <v/>
      </c>
      <c r="BX30" s="183"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96" t="str">
        <f t="shared" si="5"/>
        <v/>
      </c>
      <c r="BZ30" s="96"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96"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96"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96" t="str">
        <f>IF('Познавательное развитие'!D31="","",IF('Познавательное развитие'!D31&gt;1.5,"сформирован",IF('Познавательное развитие'!D31&lt;0.5,"не сформирован", "в стадии формирования")))</f>
        <v/>
      </c>
      <c r="CD30" s="96" t="str">
        <f>IF('Познавательное развитие'!E31="","",IF('Познавательное развитие'!E31&gt;1.5,"сформирован",IF('Познавательное развитие'!E31&lt;0.5,"не сформирован", "в стадии формирования")))</f>
        <v/>
      </c>
      <c r="CE30" s="96" t="str">
        <f>IF('Познавательное развитие'!F31="","",IF('Познавательное развитие'!F31&gt;1.5,"сформирован",IF('Познавательное развитие'!F31&lt;0.5,"не сформирован", "в стадии формирования")))</f>
        <v/>
      </c>
      <c r="CF30" s="96" t="str">
        <f>IF('Познавательное развитие'!I31="","",IF('Познавательное развитие'!I31&gt;1.5,"сформирован",IF('Познавательное развитие'!I31&lt;0.5,"не сформирован", "в стадии формирования")))</f>
        <v/>
      </c>
      <c r="CG30" s="96" t="str">
        <f>IF('Познавательное развитие'!J31="","",IF('Познавательное развитие'!J31&gt;1.5,"сформирован",IF('Познавательное развитие'!J31&lt;0.5,"не сформирован", "в стадии формирования")))</f>
        <v/>
      </c>
      <c r="CH30" s="96" t="str">
        <f>IF('Познавательное развитие'!K31="","",IF('Познавательное развитие'!K31&gt;1.5,"сформирован",IF('Познавательное развитие'!K31&lt;0.5,"не сформирован", "в стадии формирования")))</f>
        <v/>
      </c>
      <c r="CI30" s="96" t="str">
        <f>IF('Познавательное развитие'!L31="","",IF('Познавательное развитие'!L31&gt;1.5,"сформирован",IF('Познавательное развитие'!L31&lt;0.5,"не сформирован", "в стадии формирования")))</f>
        <v/>
      </c>
      <c r="CJ30" s="96" t="str">
        <f>IF('Познавательное развитие'!M31="","",IF('Познавательное развитие'!M31&gt;1.5,"сформирован",IF('Познавательное развитие'!M31&lt;0.5,"не сформирован", "в стадии формирования")))</f>
        <v/>
      </c>
      <c r="CK30" s="96" t="str">
        <f>IF('Познавательное развитие'!S31="","",IF('Познавательное развитие'!S31&gt;1.5,"сформирован",IF('Познавательное развитие'!S31&lt;0.5,"не сформирован", "в стадии формирования")))</f>
        <v/>
      </c>
      <c r="CL30" s="96" t="str">
        <f>IF('Познавательное развитие'!T31="","",IF('Познавательное развитие'!T31&gt;1.5,"сформирован",IF('Познавательное развитие'!T31&lt;0.5,"не сформирован", "в стадии формирования")))</f>
        <v/>
      </c>
      <c r="CM30" s="96" t="str">
        <f>IF('Познавательное развитие'!V31="","",IF('Познавательное развитие'!V31&gt;1.5,"сформирован",IF('Познавательное развитие'!V31&lt;0.5,"не сформирован", "в стадии формирования")))</f>
        <v/>
      </c>
      <c r="CN30" s="96" t="str">
        <f>IF('Познавательное развитие'!W31="","",IF('Познавательное развитие'!W31&gt;1.5,"сформирован",IF('Познавательное развитие'!W31&lt;0.5,"не сформирован", "в стадии формирования")))</f>
        <v/>
      </c>
      <c r="CO30" s="96" t="str">
        <f>IF('Познавательное развитие'!AD31="","",IF('Познавательное развитие'!AD31&gt;1.5,"сформирован",IF('Познавательное развитие'!AD31&lt;0.5,"не сформирован", "в стадии формирования")))</f>
        <v/>
      </c>
      <c r="CP30" s="96" t="str">
        <f>IF('Познавательное развитие'!AI31="","",IF('Познавательное развитие'!AI31&gt;1.5,"сформирован",IF('Познавательное развитие'!AI31&lt;0.5,"не сформирован", "в стадии формирования")))</f>
        <v/>
      </c>
      <c r="CQ30" s="96" t="str">
        <f>IF('Познавательное развитие'!AK31="","",IF('Познавательное развитие'!AK31&gt;1.5,"сформирован",IF('Познавательное развитие'!AK31&lt;0.5,"не сформирован", "в стадии формирования")))</f>
        <v/>
      </c>
      <c r="CR30" s="96" t="str">
        <f>IF('Познавательное развитие'!AL31="","",IF('Познавательное развитие'!AL31&gt;1.5,"сформирован",IF('Познавательное развитие'!AL31&lt;0.5,"не сформирован", "в стадии формирования")))</f>
        <v/>
      </c>
      <c r="CS30" s="96" t="str">
        <f>IF('Речевое развитие'!S30="","",IF('Речевое развитие'!S30&gt;1.5,"сформирован",IF('Речевое развитие'!S30&lt;0.5,"не сформирован", "в стадии формирования")))</f>
        <v/>
      </c>
      <c r="CT30" s="96" t="str">
        <f>IF('Речевое развитие'!T30="","",IF('Речевое развитие'!T30&gt;1.5,"сформирован",IF('Речевое развитие'!T30&lt;0.5,"не сформирован", "в стадии формирования")))</f>
        <v/>
      </c>
      <c r="CU30" s="96" t="str">
        <f>IF('Речевое развитие'!U30="","",IF('Речевое развитие'!U30&gt;1.5,"сформирован",IF('Речевое развитие'!U30&lt;0.5,"не сформирован", "в стадии формирования")))</f>
        <v/>
      </c>
      <c r="CV30" s="96" t="str">
        <f>IF('Речевое развитие'!V30="","",IF('Речевое развитие'!V30&gt;1.5,"сформирован",IF('Речевое развитие'!V30&lt;0.5,"не сформирован", "в стадии формирования")))</f>
        <v/>
      </c>
      <c r="CW30" s="96"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96"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96"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96"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96"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183"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96" t="str">
        <f t="shared" si="6"/>
        <v/>
      </c>
    </row>
    <row r="31" spans="1:107" s="96" customFormat="1">
      <c r="A31" s="155">
        <f>список!A29</f>
        <v>28</v>
      </c>
      <c r="B31" s="153" t="str">
        <f>IF(список!B29="","",список!B29)</f>
        <v/>
      </c>
      <c r="C31" s="149">
        <f>IF(список!C29="","",список!C29)</f>
        <v>0</v>
      </c>
      <c r="D31" s="96"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96"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96"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96"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163" t="str">
        <f>IF('Речевое развитие'!X31="","",IF('Речевое развитие'!X31&gt;1.5,"сформирован",IF('Речевое развитие'!X31&lt;0.5,"не сформирован", "в стадии формирования")))</f>
        <v/>
      </c>
      <c r="J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149" t="str">
        <f>IF('Физическое развитие'!M31="","",IF('Физическое развитие'!M31&gt;1.5,"сформирован",IF('Физическое развитие'!M31&lt;0.5,"не сформирован", "в стадии формирования")))</f>
        <v/>
      </c>
      <c r="L31" s="183"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96" t="str">
        <f t="shared" si="0"/>
        <v/>
      </c>
      <c r="N31" s="165"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165"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165"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165"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165"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165"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165"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165"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16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183"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96" t="str">
        <f t="shared" si="1"/>
        <v/>
      </c>
      <c r="Y31" s="163"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96" t="str">
        <f>IF('Познавательное развитие'!U32="","",IF('Познавательное развитие'!U32&gt;1.5,"сформирован",IF('Познавательное развитие'!U32&lt;0.5,"не сформирован", "в стадии формирования")))</f>
        <v/>
      </c>
      <c r="AA31" s="96" t="str">
        <f>IF('Речевое развитие'!P31="","",IF('Речевое развитие'!P31&gt;1.5,"сформирован",IF('Речевое развитие'!P31&lt;0.5,"не сформирован", "в стадии формирования")))</f>
        <v/>
      </c>
      <c r="AB31" s="96" t="str">
        <f>IF('Речевое развитие'!Q31="","",IF('Речевое развитие'!Q31&gt;1.5,"сформирован",IF('Речевое развитие'!Q31&lt;0.5,"не сформирован", "в стадии формирования")))</f>
        <v/>
      </c>
      <c r="AC31" s="167"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167"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167"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149" t="str">
        <f>IF('Физическое развитие'!T31="","",IF('Физическое развитие'!T31&gt;1.5,"сформирован",IF('Физическое развитие'!T31&lt;0.5,"не сформирован", "в стадии формирования")))</f>
        <v/>
      </c>
      <c r="AG31" s="183"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96" t="str">
        <f t="shared" ref="AH31:AH38" si="7">IF(AG31="","",IF(AG31&gt;1.5,"сформирован",IF(AG31&lt;0.5,"не сформирован","в стадии формирования")))</f>
        <v/>
      </c>
      <c r="AI31" s="163" t="str">
        <f>IF('Речевое развитие'!D31="","",IF('Речевое развитие'!D31&gt;1.5,"сформирован",IF('Речевое развитие'!D31&lt;0.5,"не сформирован", "в стадии формирования")))</f>
        <v/>
      </c>
      <c r="AJ31" s="163" t="str">
        <f>IF('Речевое развитие'!E31="","",IF('Речевое развитие'!E31&gt;1.5,"сформирован",IF('Речевое развитие'!E31&lt;0.5,"не сформирован", "в стадии формирования")))</f>
        <v/>
      </c>
      <c r="AK31" s="163" t="str">
        <f>IF('Речевое развитие'!F31="","",IF('Речевое развитие'!F31&gt;1.5,"сформирован",IF('Речевое развитие'!F31&lt;0.5,"не сформирован", "в стадии формирования")))</f>
        <v/>
      </c>
      <c r="AL31" s="163" t="str">
        <f>IF('Речевое развитие'!G31="","",IF('Речевое развитие'!G31&gt;1.5,"сформирован",IF('Речевое развитие'!G31&lt;0.5,"не сформирован", "в стадии формирования")))</f>
        <v/>
      </c>
      <c r="AM31" s="163" t="str">
        <f>IF('Речевое развитие'!H31="","",IF('Речевое развитие'!H31&gt;1.5,"сформирован",IF('Речевое развитие'!H31&lt;0.5,"не сформирован", "в стадии формирования")))</f>
        <v/>
      </c>
      <c r="AN31" s="163" t="str">
        <f>IF('Речевое развитие'!I31="","",IF('Речевое развитие'!I31&gt;1.5,"сформирован",IF('Речевое развитие'!I31&lt;0.5,"не сформирован", "в стадии формирования")))</f>
        <v/>
      </c>
      <c r="AO31" s="163" t="str">
        <f>IF('Речевое развитие'!J31="","",IF('Речевое развитие'!J31&gt;1.5,"сформирован",IF('Речевое развитие'!J31&lt;0.5,"не сформирован", "в стадии формирования")))</f>
        <v/>
      </c>
      <c r="AP31" s="163" t="str">
        <f>IF('Речевое развитие'!K31="","",IF('Речевое развитие'!K31&gt;1.5,"сформирован",IF('Речевое развитие'!K31&lt;0.5,"не сформирован", "в стадии формирования")))</f>
        <v/>
      </c>
      <c r="AQ31" s="183"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96" t="str">
        <f t="shared" si="3"/>
        <v/>
      </c>
      <c r="AS31" s="163"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163" t="str">
        <f>IF('Физическое развитие'!D31="","",IF('Физическое развитие'!D31&gt;1.5,"сформирован",IF('Физическое развитие'!D31&lt;0.5,"не сформирован", "в стадии формирования")))</f>
        <v/>
      </c>
      <c r="AU31" s="163" t="str">
        <f>IF('Физическое развитие'!E31="","",IF('Физическое развитие'!E31&gt;1.5,"сформирован",IF('Физическое развитие'!E31&lt;0.5,"не сформирован", "в стадии формирования")))</f>
        <v/>
      </c>
      <c r="AV31" s="163" t="str">
        <f>IF('Физическое развитие'!F31="","",IF('Физическое развитие'!F31&gt;1.5,"сформирован",IF('Физическое развитие'!F31&lt;0.5,"не сформирован", "в стадии формирования")))</f>
        <v/>
      </c>
      <c r="AW31" s="163" t="str">
        <f>IF('Физическое развитие'!G31="","",IF('Физическое развитие'!G31&gt;1.5,"сформирован",IF('Физическое развитие'!G31&lt;0.5,"не сформирован", "в стадии формирования")))</f>
        <v/>
      </c>
      <c r="AX31" s="163" t="str">
        <f>IF('Физическое развитие'!H31="","",IF('Физическое развитие'!H31&gt;1.5,"сформирован",IF('Физическое развитие'!H31&lt;0.5,"не сформирован", "в стадии формирования")))</f>
        <v/>
      </c>
      <c r="AY31" s="163" t="str">
        <f>IF('Физическое развитие'!I31="","",IF('Физическое развитие'!I31&gt;1.5,"сформирован",IF('Физическое развитие'!I31&lt;0.5,"не сформирован", "в стадии формирования")))</f>
        <v/>
      </c>
      <c r="AZ31" s="163" t="str">
        <f>IF('Физическое развитие'!J31="","",IF('Физическое развитие'!J31&gt;1.5,"сформирован",IF('Физическое развитие'!J31&lt;0.5,"не сформирован", "в стадии формирования")))</f>
        <v/>
      </c>
      <c r="BA31" s="163" t="str">
        <f>IF('Физическое развитие'!K31="","",IF('Физическое развитие'!K31&gt;1.5,"сформирован",IF('Физическое развитие'!K31&lt;0.5,"не сформирован", "в стадии формирования")))</f>
        <v/>
      </c>
      <c r="BB31" s="163" t="str">
        <f>IF('Физическое развитие'!L31="","",IF('Физическое развитие'!L31&gt;1.5,"сформирован",IF('Физическое развитие'!L31&lt;0.5,"не сформирован", "в стадии формирования")))</f>
        <v/>
      </c>
      <c r="BC31" s="163" t="str">
        <f>IF('Физическое развитие'!M31="","",IF('Физическое развитие'!M31&gt;1.5,"сформирован",IF('Физическое развитие'!M31&lt;0.5,"не сформирован", "в стадии формирования")))</f>
        <v/>
      </c>
      <c r="BD31" s="163" t="str">
        <f>IF('Физическое развитие'!N31="","",IF('Физическое развитие'!N31&gt;1.5,"сформирован",IF('Физическое развитие'!N31&lt;0.5,"не сформирован", "в стадии формирования")))</f>
        <v/>
      </c>
      <c r="BE31" s="163" t="str">
        <f>IF('Физическое развитие'!O31="","",IF('Физическое развитие'!O31&gt;1.5,"сформирован",IF('Физическое развитие'!O31&lt;0.5,"не сформирован", "в стадии формирования")))</f>
        <v/>
      </c>
      <c r="BF31" s="183"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96" t="str">
        <f t="shared" si="4"/>
        <v/>
      </c>
      <c r="BH31" s="96"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96"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96"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96"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96"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96"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96"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96"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96"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96"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96"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96" t="str">
        <f>IF('Физическое развитие'!Q31="","",IF('Физическое развитие'!Q31&gt;1.5,"сформирован",IF('Физическое развитие'!Q31&lt;0.5,"не сформирован", "в стадии формирования")))</f>
        <v/>
      </c>
      <c r="BT31" s="96" t="str">
        <f>IF('Физическое развитие'!R31="","",IF('Физическое развитие'!R31&gt;1.5,"сформирован",IF('Физическое развитие'!R31&lt;0.5,"не сформирован", "в стадии формирования")))</f>
        <v/>
      </c>
      <c r="BU31" s="96" t="str">
        <f>IF('Физическое развитие'!S31="","",IF('Физическое развитие'!S31&gt;1.5,"сформирован",IF('Физическое развитие'!S31&lt;0.5,"не сформирован", "в стадии формирования")))</f>
        <v/>
      </c>
      <c r="BV31" s="96" t="str">
        <f>IF('Физическое развитие'!T31="","",IF('Физическое развитие'!T31&gt;1.5,"сформирован",IF('Физическое развитие'!T31&lt;0.5,"не сформирован", "в стадии формирования")))</f>
        <v/>
      </c>
      <c r="BW31" s="96" t="str">
        <f>IF('Физическое развитие'!U31="","",IF('Физическое развитие'!U31&gt;1.5,"сформирован",IF('Физическое развитие'!U31&lt;0.5,"не сформирован", "в стадии формирования")))</f>
        <v/>
      </c>
      <c r="BX31" s="183"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96" t="str">
        <f t="shared" si="5"/>
        <v/>
      </c>
      <c r="BZ31" s="96"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96"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96"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96" t="str">
        <f>IF('Познавательное развитие'!D32="","",IF('Познавательное развитие'!D32&gt;1.5,"сформирован",IF('Познавательное развитие'!D32&lt;0.5,"не сформирован", "в стадии формирования")))</f>
        <v/>
      </c>
      <c r="CD31" s="96" t="str">
        <f>IF('Познавательное развитие'!E32="","",IF('Познавательное развитие'!E32&gt;1.5,"сформирован",IF('Познавательное развитие'!E32&lt;0.5,"не сформирован", "в стадии формирования")))</f>
        <v/>
      </c>
      <c r="CE31" s="96" t="str">
        <f>IF('Познавательное развитие'!F32="","",IF('Познавательное развитие'!F32&gt;1.5,"сформирован",IF('Познавательное развитие'!F32&lt;0.5,"не сформирован", "в стадии формирования")))</f>
        <v/>
      </c>
      <c r="CF31" s="96" t="str">
        <f>IF('Познавательное развитие'!I32="","",IF('Познавательное развитие'!I32&gt;1.5,"сформирован",IF('Познавательное развитие'!I32&lt;0.5,"не сформирован", "в стадии формирования")))</f>
        <v/>
      </c>
      <c r="CG31" s="96" t="str">
        <f>IF('Познавательное развитие'!J32="","",IF('Познавательное развитие'!J32&gt;1.5,"сформирован",IF('Познавательное развитие'!J32&lt;0.5,"не сформирован", "в стадии формирования")))</f>
        <v/>
      </c>
      <c r="CH31" s="96" t="str">
        <f>IF('Познавательное развитие'!K32="","",IF('Познавательное развитие'!K32&gt;1.5,"сформирован",IF('Познавательное развитие'!K32&lt;0.5,"не сформирован", "в стадии формирования")))</f>
        <v/>
      </c>
      <c r="CI31" s="96" t="str">
        <f>IF('Познавательное развитие'!L32="","",IF('Познавательное развитие'!L32&gt;1.5,"сформирован",IF('Познавательное развитие'!L32&lt;0.5,"не сформирован", "в стадии формирования")))</f>
        <v/>
      </c>
      <c r="CJ31" s="96" t="str">
        <f>IF('Познавательное развитие'!M32="","",IF('Познавательное развитие'!M32&gt;1.5,"сформирован",IF('Познавательное развитие'!M32&lt;0.5,"не сформирован", "в стадии формирования")))</f>
        <v/>
      </c>
      <c r="CK31" s="96" t="str">
        <f>IF('Познавательное развитие'!S32="","",IF('Познавательное развитие'!S32&gt;1.5,"сформирован",IF('Познавательное развитие'!S32&lt;0.5,"не сформирован", "в стадии формирования")))</f>
        <v/>
      </c>
      <c r="CL31" s="96" t="str">
        <f>IF('Познавательное развитие'!T32="","",IF('Познавательное развитие'!T32&gt;1.5,"сформирован",IF('Познавательное развитие'!T32&lt;0.5,"не сформирован", "в стадии формирования")))</f>
        <v/>
      </c>
      <c r="CM31" s="96" t="str">
        <f>IF('Познавательное развитие'!V32="","",IF('Познавательное развитие'!V32&gt;1.5,"сформирован",IF('Познавательное развитие'!V32&lt;0.5,"не сформирован", "в стадии формирования")))</f>
        <v/>
      </c>
      <c r="CN31" s="96" t="str">
        <f>IF('Познавательное развитие'!W32="","",IF('Познавательное развитие'!W32&gt;1.5,"сформирован",IF('Познавательное развитие'!W32&lt;0.5,"не сформирован", "в стадии формирования")))</f>
        <v/>
      </c>
      <c r="CO31" s="96" t="str">
        <f>IF('Познавательное развитие'!AD32="","",IF('Познавательное развитие'!AD32&gt;1.5,"сформирован",IF('Познавательное развитие'!AD32&lt;0.5,"не сформирован", "в стадии формирования")))</f>
        <v/>
      </c>
      <c r="CP31" s="96" t="str">
        <f>IF('Познавательное развитие'!AI32="","",IF('Познавательное развитие'!AI32&gt;1.5,"сформирован",IF('Познавательное развитие'!AI32&lt;0.5,"не сформирован", "в стадии формирования")))</f>
        <v/>
      </c>
      <c r="CQ31" s="96" t="str">
        <f>IF('Познавательное развитие'!AK32="","",IF('Познавательное развитие'!AK32&gt;1.5,"сформирован",IF('Познавательное развитие'!AK32&lt;0.5,"не сформирован", "в стадии формирования")))</f>
        <v/>
      </c>
      <c r="CR31" s="96" t="str">
        <f>IF('Познавательное развитие'!AL32="","",IF('Познавательное развитие'!AL32&gt;1.5,"сформирован",IF('Познавательное развитие'!AL32&lt;0.5,"не сформирован", "в стадии формирования")))</f>
        <v/>
      </c>
      <c r="CS31" s="96" t="str">
        <f>IF('Речевое развитие'!S31="","",IF('Речевое развитие'!S31&gt;1.5,"сформирован",IF('Речевое развитие'!S31&lt;0.5,"не сформирован", "в стадии формирования")))</f>
        <v/>
      </c>
      <c r="CT31" s="96" t="str">
        <f>IF('Речевое развитие'!T31="","",IF('Речевое развитие'!T31&gt;1.5,"сформирован",IF('Речевое развитие'!T31&lt;0.5,"не сформирован", "в стадии формирования")))</f>
        <v/>
      </c>
      <c r="CU31" s="96" t="str">
        <f>IF('Речевое развитие'!U31="","",IF('Речевое развитие'!U31&gt;1.5,"сформирован",IF('Речевое развитие'!U31&lt;0.5,"не сформирован", "в стадии формирования")))</f>
        <v/>
      </c>
      <c r="CV31" s="96" t="str">
        <f>IF('Речевое развитие'!V31="","",IF('Речевое развитие'!V31&gt;1.5,"сформирован",IF('Речевое развитие'!V31&lt;0.5,"не сформирован", "в стадии формирования")))</f>
        <v/>
      </c>
      <c r="CW31" s="96"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96"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96"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96"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96"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183"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96" t="str">
        <f t="shared" si="6"/>
        <v/>
      </c>
    </row>
    <row r="32" spans="1:107" s="96" customFormat="1">
      <c r="A32" s="155">
        <f>список!A30</f>
        <v>29</v>
      </c>
      <c r="B32" s="153" t="str">
        <f>IF(список!B30="","",список!B30)</f>
        <v/>
      </c>
      <c r="C32" s="149">
        <f>IF(список!C30="","",список!C30)</f>
        <v>0</v>
      </c>
      <c r="D32" s="96"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96"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96"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96"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163" t="str">
        <f>IF('Речевое развитие'!X32="","",IF('Речевое развитие'!X32&gt;1.5,"сформирован",IF('Речевое развитие'!X32&lt;0.5,"не сформирован", "в стадии формирования")))</f>
        <v/>
      </c>
      <c r="J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149" t="str">
        <f>IF('Физическое развитие'!M32="","",IF('Физическое развитие'!M32&gt;1.5,"сформирован",IF('Физическое развитие'!M32&lt;0.5,"не сформирован", "в стадии формирования")))</f>
        <v/>
      </c>
      <c r="L32" s="183"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96" t="str">
        <f t="shared" si="0"/>
        <v/>
      </c>
      <c r="N32" s="165"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165"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165"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165"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165"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165"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165"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165"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16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183"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96" t="str">
        <f t="shared" si="1"/>
        <v/>
      </c>
      <c r="Y32" s="163"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96" t="str">
        <f>IF('Познавательное развитие'!U33="","",IF('Познавательное развитие'!U33&gt;1.5,"сформирован",IF('Познавательное развитие'!U33&lt;0.5,"не сформирован", "в стадии формирования")))</f>
        <v/>
      </c>
      <c r="AA32" s="96" t="str">
        <f>IF('Речевое развитие'!P32="","",IF('Речевое развитие'!P32&gt;1.5,"сформирован",IF('Речевое развитие'!P32&lt;0.5,"не сформирован", "в стадии формирования")))</f>
        <v/>
      </c>
      <c r="AB32" s="96" t="str">
        <f>IF('Речевое развитие'!Q32="","",IF('Речевое развитие'!Q32&gt;1.5,"сформирован",IF('Речевое развитие'!Q32&lt;0.5,"не сформирован", "в стадии формирования")))</f>
        <v/>
      </c>
      <c r="AC32" s="167"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167"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167"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149" t="str">
        <f>IF('Физическое развитие'!T32="","",IF('Физическое развитие'!T32&gt;1.5,"сформирован",IF('Физическое развитие'!T32&lt;0.5,"не сформирован", "в стадии формирования")))</f>
        <v/>
      </c>
      <c r="AG32" s="183"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96" t="str">
        <f t="shared" si="7"/>
        <v/>
      </c>
      <c r="AI32" s="163" t="str">
        <f>IF('Речевое развитие'!D32="","",IF('Речевое развитие'!D32&gt;1.5,"сформирован",IF('Речевое развитие'!D32&lt;0.5,"не сформирован", "в стадии формирования")))</f>
        <v/>
      </c>
      <c r="AJ32" s="163" t="str">
        <f>IF('Речевое развитие'!E32="","",IF('Речевое развитие'!E32&gt;1.5,"сформирован",IF('Речевое развитие'!E32&lt;0.5,"не сформирован", "в стадии формирования")))</f>
        <v/>
      </c>
      <c r="AK32" s="163" t="str">
        <f>IF('Речевое развитие'!F32="","",IF('Речевое развитие'!F32&gt;1.5,"сформирован",IF('Речевое развитие'!F32&lt;0.5,"не сформирован", "в стадии формирования")))</f>
        <v/>
      </c>
      <c r="AL32" s="163" t="str">
        <f>IF('Речевое развитие'!G32="","",IF('Речевое развитие'!G32&gt;1.5,"сформирован",IF('Речевое развитие'!G32&lt;0.5,"не сформирован", "в стадии формирования")))</f>
        <v/>
      </c>
      <c r="AM32" s="163" t="str">
        <f>IF('Речевое развитие'!H32="","",IF('Речевое развитие'!H32&gt;1.5,"сформирован",IF('Речевое развитие'!H32&lt;0.5,"не сформирован", "в стадии формирования")))</f>
        <v/>
      </c>
      <c r="AN32" s="163" t="str">
        <f>IF('Речевое развитие'!I32="","",IF('Речевое развитие'!I32&gt;1.5,"сформирован",IF('Речевое развитие'!I32&lt;0.5,"не сформирован", "в стадии формирования")))</f>
        <v/>
      </c>
      <c r="AO32" s="163" t="str">
        <f>IF('Речевое развитие'!J32="","",IF('Речевое развитие'!J32&gt;1.5,"сформирован",IF('Речевое развитие'!J32&lt;0.5,"не сформирован", "в стадии формирования")))</f>
        <v/>
      </c>
      <c r="AP32" s="163" t="str">
        <f>IF('Речевое развитие'!K32="","",IF('Речевое развитие'!K32&gt;1.5,"сформирован",IF('Речевое развитие'!K32&lt;0.5,"не сформирован", "в стадии формирования")))</f>
        <v/>
      </c>
      <c r="AQ32" s="183"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96" t="str">
        <f t="shared" si="3"/>
        <v/>
      </c>
      <c r="AS32" s="163"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163" t="str">
        <f>IF('Физическое развитие'!D32="","",IF('Физическое развитие'!D32&gt;1.5,"сформирован",IF('Физическое развитие'!D32&lt;0.5,"не сформирован", "в стадии формирования")))</f>
        <v/>
      </c>
      <c r="AU32" s="163" t="str">
        <f>IF('Физическое развитие'!E32="","",IF('Физическое развитие'!E32&gt;1.5,"сформирован",IF('Физическое развитие'!E32&lt;0.5,"не сформирован", "в стадии формирования")))</f>
        <v/>
      </c>
      <c r="AV32" s="163" t="str">
        <f>IF('Физическое развитие'!F32="","",IF('Физическое развитие'!F32&gt;1.5,"сформирован",IF('Физическое развитие'!F32&lt;0.5,"не сформирован", "в стадии формирования")))</f>
        <v/>
      </c>
      <c r="AW32" s="163" t="str">
        <f>IF('Физическое развитие'!G32="","",IF('Физическое развитие'!G32&gt;1.5,"сформирован",IF('Физическое развитие'!G32&lt;0.5,"не сформирован", "в стадии формирования")))</f>
        <v/>
      </c>
      <c r="AX32" s="163" t="str">
        <f>IF('Физическое развитие'!H32="","",IF('Физическое развитие'!H32&gt;1.5,"сформирован",IF('Физическое развитие'!H32&lt;0.5,"не сформирован", "в стадии формирования")))</f>
        <v/>
      </c>
      <c r="AY32" s="163" t="str">
        <f>IF('Физическое развитие'!I32="","",IF('Физическое развитие'!I32&gt;1.5,"сформирован",IF('Физическое развитие'!I32&lt;0.5,"не сформирован", "в стадии формирования")))</f>
        <v/>
      </c>
      <c r="AZ32" s="163" t="str">
        <f>IF('Физическое развитие'!J32="","",IF('Физическое развитие'!J32&gt;1.5,"сформирован",IF('Физическое развитие'!J32&lt;0.5,"не сформирован", "в стадии формирования")))</f>
        <v/>
      </c>
      <c r="BA32" s="163" t="str">
        <f>IF('Физическое развитие'!K32="","",IF('Физическое развитие'!K32&gt;1.5,"сформирован",IF('Физическое развитие'!K32&lt;0.5,"не сформирован", "в стадии формирования")))</f>
        <v/>
      </c>
      <c r="BB32" s="163" t="str">
        <f>IF('Физическое развитие'!L32="","",IF('Физическое развитие'!L32&gt;1.5,"сформирован",IF('Физическое развитие'!L32&lt;0.5,"не сформирован", "в стадии формирования")))</f>
        <v/>
      </c>
      <c r="BC32" s="163" t="str">
        <f>IF('Физическое развитие'!M32="","",IF('Физическое развитие'!M32&gt;1.5,"сформирован",IF('Физическое развитие'!M32&lt;0.5,"не сформирован", "в стадии формирования")))</f>
        <v/>
      </c>
      <c r="BD32" s="163" t="str">
        <f>IF('Физическое развитие'!N32="","",IF('Физическое развитие'!N32&gt;1.5,"сформирован",IF('Физическое развитие'!N32&lt;0.5,"не сформирован", "в стадии формирования")))</f>
        <v/>
      </c>
      <c r="BE32" s="163" t="str">
        <f>IF('Физическое развитие'!O32="","",IF('Физическое развитие'!O32&gt;1.5,"сформирован",IF('Физическое развитие'!O32&lt;0.5,"не сформирован", "в стадии формирования")))</f>
        <v/>
      </c>
      <c r="BF32" s="183"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96" t="str">
        <f t="shared" si="4"/>
        <v/>
      </c>
      <c r="BH32" s="96"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96"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96"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96"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96"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96"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96"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96"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96"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96"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96"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96" t="str">
        <f>IF('Физическое развитие'!Q32="","",IF('Физическое развитие'!Q32&gt;1.5,"сформирован",IF('Физическое развитие'!Q32&lt;0.5,"не сформирован", "в стадии формирования")))</f>
        <v/>
      </c>
      <c r="BT32" s="96" t="str">
        <f>IF('Физическое развитие'!R32="","",IF('Физическое развитие'!R32&gt;1.5,"сформирован",IF('Физическое развитие'!R32&lt;0.5,"не сформирован", "в стадии формирования")))</f>
        <v/>
      </c>
      <c r="BU32" s="96" t="str">
        <f>IF('Физическое развитие'!S32="","",IF('Физическое развитие'!S32&gt;1.5,"сформирован",IF('Физическое развитие'!S32&lt;0.5,"не сформирован", "в стадии формирования")))</f>
        <v/>
      </c>
      <c r="BV32" s="96" t="str">
        <f>IF('Физическое развитие'!T32="","",IF('Физическое развитие'!T32&gt;1.5,"сформирован",IF('Физическое развитие'!T32&lt;0.5,"не сформирован", "в стадии формирования")))</f>
        <v/>
      </c>
      <c r="BW32" s="96" t="str">
        <f>IF('Физическое развитие'!U32="","",IF('Физическое развитие'!U32&gt;1.5,"сформирован",IF('Физическое развитие'!U32&lt;0.5,"не сформирован", "в стадии формирования")))</f>
        <v/>
      </c>
      <c r="BX32" s="183"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96" t="str">
        <f t="shared" si="5"/>
        <v/>
      </c>
      <c r="BZ32" s="96"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96"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96"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96" t="str">
        <f>IF('Познавательное развитие'!D33="","",IF('Познавательное развитие'!D33&gt;1.5,"сформирован",IF('Познавательное развитие'!D33&lt;0.5,"не сформирован", "в стадии формирования")))</f>
        <v/>
      </c>
      <c r="CD32" s="96" t="str">
        <f>IF('Познавательное развитие'!E33="","",IF('Познавательное развитие'!E33&gt;1.5,"сформирован",IF('Познавательное развитие'!E33&lt;0.5,"не сформирован", "в стадии формирования")))</f>
        <v/>
      </c>
      <c r="CE32" s="96" t="str">
        <f>IF('Познавательное развитие'!F33="","",IF('Познавательное развитие'!F33&gt;1.5,"сформирован",IF('Познавательное развитие'!F33&lt;0.5,"не сформирован", "в стадии формирования")))</f>
        <v/>
      </c>
      <c r="CF32" s="96" t="str">
        <f>IF('Познавательное развитие'!I33="","",IF('Познавательное развитие'!I33&gt;1.5,"сформирован",IF('Познавательное развитие'!I33&lt;0.5,"не сформирован", "в стадии формирования")))</f>
        <v/>
      </c>
      <c r="CG32" s="96" t="str">
        <f>IF('Познавательное развитие'!J33="","",IF('Познавательное развитие'!J33&gt;1.5,"сформирован",IF('Познавательное развитие'!J33&lt;0.5,"не сформирован", "в стадии формирования")))</f>
        <v/>
      </c>
      <c r="CH32" s="96" t="str">
        <f>IF('Познавательное развитие'!K33="","",IF('Познавательное развитие'!K33&gt;1.5,"сформирован",IF('Познавательное развитие'!K33&lt;0.5,"не сформирован", "в стадии формирования")))</f>
        <v/>
      </c>
      <c r="CI32" s="96" t="str">
        <f>IF('Познавательное развитие'!L33="","",IF('Познавательное развитие'!L33&gt;1.5,"сформирован",IF('Познавательное развитие'!L33&lt;0.5,"не сформирован", "в стадии формирования")))</f>
        <v/>
      </c>
      <c r="CJ32" s="96" t="str">
        <f>IF('Познавательное развитие'!M33="","",IF('Познавательное развитие'!M33&gt;1.5,"сформирован",IF('Познавательное развитие'!M33&lt;0.5,"не сформирован", "в стадии формирования")))</f>
        <v/>
      </c>
      <c r="CK32" s="96" t="str">
        <f>IF('Познавательное развитие'!S33="","",IF('Познавательное развитие'!S33&gt;1.5,"сформирован",IF('Познавательное развитие'!S33&lt;0.5,"не сформирован", "в стадии формирования")))</f>
        <v/>
      </c>
      <c r="CL32" s="96" t="str">
        <f>IF('Познавательное развитие'!T33="","",IF('Познавательное развитие'!T33&gt;1.5,"сформирован",IF('Познавательное развитие'!T33&lt;0.5,"не сформирован", "в стадии формирования")))</f>
        <v/>
      </c>
      <c r="CM32" s="96" t="str">
        <f>IF('Познавательное развитие'!V33="","",IF('Познавательное развитие'!V33&gt;1.5,"сформирован",IF('Познавательное развитие'!V33&lt;0.5,"не сформирован", "в стадии формирования")))</f>
        <v/>
      </c>
      <c r="CN32" s="96" t="str">
        <f>IF('Познавательное развитие'!W33="","",IF('Познавательное развитие'!W33&gt;1.5,"сформирован",IF('Познавательное развитие'!W33&lt;0.5,"не сформирован", "в стадии формирования")))</f>
        <v/>
      </c>
      <c r="CO32" s="96" t="str">
        <f>IF('Познавательное развитие'!AD33="","",IF('Познавательное развитие'!AD33&gt;1.5,"сформирован",IF('Познавательное развитие'!AD33&lt;0.5,"не сформирован", "в стадии формирования")))</f>
        <v/>
      </c>
      <c r="CP32" s="96" t="str">
        <f>IF('Познавательное развитие'!AI33="","",IF('Познавательное развитие'!AI33&gt;1.5,"сформирован",IF('Познавательное развитие'!AI33&lt;0.5,"не сформирован", "в стадии формирования")))</f>
        <v/>
      </c>
      <c r="CQ32" s="96" t="str">
        <f>IF('Познавательное развитие'!AK33="","",IF('Познавательное развитие'!AK33&gt;1.5,"сформирован",IF('Познавательное развитие'!AK33&lt;0.5,"не сформирован", "в стадии формирования")))</f>
        <v/>
      </c>
      <c r="CR32" s="96" t="str">
        <f>IF('Познавательное развитие'!AL33="","",IF('Познавательное развитие'!AL33&gt;1.5,"сформирован",IF('Познавательное развитие'!AL33&lt;0.5,"не сформирован", "в стадии формирования")))</f>
        <v/>
      </c>
      <c r="CS32" s="96" t="str">
        <f>IF('Речевое развитие'!S32="","",IF('Речевое развитие'!S32&gt;1.5,"сформирован",IF('Речевое развитие'!S32&lt;0.5,"не сформирован", "в стадии формирования")))</f>
        <v/>
      </c>
      <c r="CT32" s="96" t="str">
        <f>IF('Речевое развитие'!T32="","",IF('Речевое развитие'!T32&gt;1.5,"сформирован",IF('Речевое развитие'!T32&lt;0.5,"не сформирован", "в стадии формирования")))</f>
        <v/>
      </c>
      <c r="CU32" s="96" t="str">
        <f>IF('Речевое развитие'!U32="","",IF('Речевое развитие'!U32&gt;1.5,"сформирован",IF('Речевое развитие'!U32&lt;0.5,"не сформирован", "в стадии формирования")))</f>
        <v/>
      </c>
      <c r="CV32" s="96" t="str">
        <f>IF('Речевое развитие'!V32="","",IF('Речевое развитие'!V32&gt;1.5,"сформирован",IF('Речевое развитие'!V32&lt;0.5,"не сформирован", "в стадии формирования")))</f>
        <v/>
      </c>
      <c r="CW32" s="96"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96"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96"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96"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96"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183"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96" t="str">
        <f t="shared" si="6"/>
        <v/>
      </c>
    </row>
    <row r="33" spans="1:107" s="96" customFormat="1">
      <c r="A33" s="155">
        <f>список!A31</f>
        <v>30</v>
      </c>
      <c r="B33" s="153" t="str">
        <f>IF(список!B31="","",список!B31)</f>
        <v/>
      </c>
      <c r="C33" s="149">
        <f>IF(список!C31="","",список!C31)</f>
        <v>0</v>
      </c>
      <c r="D33" s="96"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96"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96"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96"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163" t="str">
        <f>IF('Речевое развитие'!X33="","",IF('Речевое развитие'!X33&gt;1.5,"сформирован",IF('Речевое развитие'!X33&lt;0.5,"не сформирован", "в стадии формирования")))</f>
        <v/>
      </c>
      <c r="J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149" t="str">
        <f>IF('Физическое развитие'!M33="","",IF('Физическое развитие'!M33&gt;1.5,"сформирован",IF('Физическое развитие'!M33&lt;0.5,"не сформирован", "в стадии формирования")))</f>
        <v/>
      </c>
      <c r="L33" s="183"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96" t="str">
        <f t="shared" si="0"/>
        <v/>
      </c>
      <c r="N33" s="165"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165"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165"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165"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165"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165"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165"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165"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16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183"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96" t="str">
        <f t="shared" si="1"/>
        <v/>
      </c>
      <c r="Y33" s="163"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96" t="str">
        <f>IF('Познавательное развитие'!U34="","",IF('Познавательное развитие'!U34&gt;1.5,"сформирован",IF('Познавательное развитие'!U34&lt;0.5,"не сформирован", "в стадии формирования")))</f>
        <v/>
      </c>
      <c r="AA33" s="96" t="str">
        <f>IF('Речевое развитие'!P33="","",IF('Речевое развитие'!P33&gt;1.5,"сформирован",IF('Речевое развитие'!P33&lt;0.5,"не сформирован", "в стадии формирования")))</f>
        <v/>
      </c>
      <c r="AB33" s="96" t="str">
        <f>IF('Речевое развитие'!Q33="","",IF('Речевое развитие'!Q33&gt;1.5,"сформирован",IF('Речевое развитие'!Q33&lt;0.5,"не сформирован", "в стадии формирования")))</f>
        <v/>
      </c>
      <c r="AC33" s="167"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167"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167"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149" t="str">
        <f>IF('Физическое развитие'!T33="","",IF('Физическое развитие'!T33&gt;1.5,"сформирован",IF('Физическое развитие'!T33&lt;0.5,"не сформирован", "в стадии формирования")))</f>
        <v/>
      </c>
      <c r="AG33" s="183"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96" t="str">
        <f t="shared" si="7"/>
        <v/>
      </c>
      <c r="AI33" s="163" t="str">
        <f>IF('Речевое развитие'!D33="","",IF('Речевое развитие'!D33&gt;1.5,"сформирован",IF('Речевое развитие'!D33&lt;0.5,"не сформирован", "в стадии формирования")))</f>
        <v/>
      </c>
      <c r="AJ33" s="163" t="str">
        <f>IF('Речевое развитие'!E33="","",IF('Речевое развитие'!E33&gt;1.5,"сформирован",IF('Речевое развитие'!E33&lt;0.5,"не сформирован", "в стадии формирования")))</f>
        <v/>
      </c>
      <c r="AK33" s="163" t="str">
        <f>IF('Речевое развитие'!F33="","",IF('Речевое развитие'!F33&gt;1.5,"сформирован",IF('Речевое развитие'!F33&lt;0.5,"не сформирован", "в стадии формирования")))</f>
        <v/>
      </c>
      <c r="AL33" s="163" t="str">
        <f>IF('Речевое развитие'!G33="","",IF('Речевое развитие'!G33&gt;1.5,"сформирован",IF('Речевое развитие'!G33&lt;0.5,"не сформирован", "в стадии формирования")))</f>
        <v/>
      </c>
      <c r="AM33" s="163" t="str">
        <f>IF('Речевое развитие'!H33="","",IF('Речевое развитие'!H33&gt;1.5,"сформирован",IF('Речевое развитие'!H33&lt;0.5,"не сформирован", "в стадии формирования")))</f>
        <v/>
      </c>
      <c r="AN33" s="163" t="str">
        <f>IF('Речевое развитие'!I33="","",IF('Речевое развитие'!I33&gt;1.5,"сформирован",IF('Речевое развитие'!I33&lt;0.5,"не сформирован", "в стадии формирования")))</f>
        <v/>
      </c>
      <c r="AO33" s="163" t="str">
        <f>IF('Речевое развитие'!J33="","",IF('Речевое развитие'!J33&gt;1.5,"сформирован",IF('Речевое развитие'!J33&lt;0.5,"не сформирован", "в стадии формирования")))</f>
        <v/>
      </c>
      <c r="AP33" s="163" t="str">
        <f>IF('Речевое развитие'!K33="","",IF('Речевое развитие'!K33&gt;1.5,"сформирован",IF('Речевое развитие'!K33&lt;0.5,"не сформирован", "в стадии формирования")))</f>
        <v/>
      </c>
      <c r="AQ33" s="183"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96" t="str">
        <f t="shared" si="3"/>
        <v/>
      </c>
      <c r="AS33" s="163"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163" t="str">
        <f>IF('Физическое развитие'!D33="","",IF('Физическое развитие'!D33&gt;1.5,"сформирован",IF('Физическое развитие'!D33&lt;0.5,"не сформирован", "в стадии формирования")))</f>
        <v/>
      </c>
      <c r="AU33" s="163" t="str">
        <f>IF('Физическое развитие'!E33="","",IF('Физическое развитие'!E33&gt;1.5,"сформирован",IF('Физическое развитие'!E33&lt;0.5,"не сформирован", "в стадии формирования")))</f>
        <v/>
      </c>
      <c r="AV33" s="163" t="str">
        <f>IF('Физическое развитие'!F33="","",IF('Физическое развитие'!F33&gt;1.5,"сформирован",IF('Физическое развитие'!F33&lt;0.5,"не сформирован", "в стадии формирования")))</f>
        <v/>
      </c>
      <c r="AW33" s="163" t="str">
        <f>IF('Физическое развитие'!G33="","",IF('Физическое развитие'!G33&gt;1.5,"сформирован",IF('Физическое развитие'!G33&lt;0.5,"не сформирован", "в стадии формирования")))</f>
        <v/>
      </c>
      <c r="AX33" s="163" t="str">
        <f>IF('Физическое развитие'!H33="","",IF('Физическое развитие'!H33&gt;1.5,"сформирован",IF('Физическое развитие'!H33&lt;0.5,"не сформирован", "в стадии формирования")))</f>
        <v/>
      </c>
      <c r="AY33" s="163" t="str">
        <f>IF('Физическое развитие'!I33="","",IF('Физическое развитие'!I33&gt;1.5,"сформирован",IF('Физическое развитие'!I33&lt;0.5,"не сформирован", "в стадии формирования")))</f>
        <v/>
      </c>
      <c r="AZ33" s="163" t="str">
        <f>IF('Физическое развитие'!J33="","",IF('Физическое развитие'!J33&gt;1.5,"сформирован",IF('Физическое развитие'!J33&lt;0.5,"не сформирован", "в стадии формирования")))</f>
        <v/>
      </c>
      <c r="BA33" s="163" t="str">
        <f>IF('Физическое развитие'!K33="","",IF('Физическое развитие'!K33&gt;1.5,"сформирован",IF('Физическое развитие'!K33&lt;0.5,"не сформирован", "в стадии формирования")))</f>
        <v/>
      </c>
      <c r="BB33" s="163" t="str">
        <f>IF('Физическое развитие'!L33="","",IF('Физическое развитие'!L33&gt;1.5,"сформирован",IF('Физическое развитие'!L33&lt;0.5,"не сформирован", "в стадии формирования")))</f>
        <v/>
      </c>
      <c r="BC33" s="163" t="str">
        <f>IF('Физическое развитие'!M33="","",IF('Физическое развитие'!M33&gt;1.5,"сформирован",IF('Физическое развитие'!M33&lt;0.5,"не сформирован", "в стадии формирования")))</f>
        <v/>
      </c>
      <c r="BD33" s="163" t="str">
        <f>IF('Физическое развитие'!N33="","",IF('Физическое развитие'!N33&gt;1.5,"сформирован",IF('Физическое развитие'!N33&lt;0.5,"не сформирован", "в стадии формирования")))</f>
        <v/>
      </c>
      <c r="BE33" s="163" t="str">
        <f>IF('Физическое развитие'!O33="","",IF('Физическое развитие'!O33&gt;1.5,"сформирован",IF('Физическое развитие'!O33&lt;0.5,"не сформирован", "в стадии формирования")))</f>
        <v/>
      </c>
      <c r="BF33" s="183"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96" t="str">
        <f t="shared" si="4"/>
        <v/>
      </c>
      <c r="BH33" s="96"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96"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96"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96"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96"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96"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96"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96"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96"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96"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96"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96" t="str">
        <f>IF('Физическое развитие'!Q33="","",IF('Физическое развитие'!Q33&gt;1.5,"сформирован",IF('Физическое развитие'!Q33&lt;0.5,"не сформирован", "в стадии формирования")))</f>
        <v/>
      </c>
      <c r="BT33" s="96" t="str">
        <f>IF('Физическое развитие'!R33="","",IF('Физическое развитие'!R33&gt;1.5,"сформирован",IF('Физическое развитие'!R33&lt;0.5,"не сформирован", "в стадии формирования")))</f>
        <v/>
      </c>
      <c r="BU33" s="96" t="str">
        <f>IF('Физическое развитие'!S33="","",IF('Физическое развитие'!S33&gt;1.5,"сформирован",IF('Физическое развитие'!S33&lt;0.5,"не сформирован", "в стадии формирования")))</f>
        <v/>
      </c>
      <c r="BV33" s="96" t="str">
        <f>IF('Физическое развитие'!T33="","",IF('Физическое развитие'!T33&gt;1.5,"сформирован",IF('Физическое развитие'!T33&lt;0.5,"не сформирован", "в стадии формирования")))</f>
        <v/>
      </c>
      <c r="BW33" s="96" t="str">
        <f>IF('Физическое развитие'!U33="","",IF('Физическое развитие'!U33&gt;1.5,"сформирован",IF('Физическое развитие'!U33&lt;0.5,"не сформирован", "в стадии формирования")))</f>
        <v/>
      </c>
      <c r="BX33" s="183"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96" t="str">
        <f t="shared" si="5"/>
        <v/>
      </c>
      <c r="BZ33" s="96"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96"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96"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96" t="str">
        <f>IF('Познавательное развитие'!D34="","",IF('Познавательное развитие'!D34&gt;1.5,"сформирован",IF('Познавательное развитие'!D34&lt;0.5,"не сформирован", "в стадии формирования")))</f>
        <v/>
      </c>
      <c r="CD33" s="96" t="str">
        <f>IF('Познавательное развитие'!E34="","",IF('Познавательное развитие'!E34&gt;1.5,"сформирован",IF('Познавательное развитие'!E34&lt;0.5,"не сформирован", "в стадии формирования")))</f>
        <v/>
      </c>
      <c r="CE33" s="96" t="str">
        <f>IF('Познавательное развитие'!F34="","",IF('Познавательное развитие'!F34&gt;1.5,"сформирован",IF('Познавательное развитие'!F34&lt;0.5,"не сформирован", "в стадии формирования")))</f>
        <v/>
      </c>
      <c r="CF33" s="96" t="str">
        <f>IF('Познавательное развитие'!I34="","",IF('Познавательное развитие'!I34&gt;1.5,"сформирован",IF('Познавательное развитие'!I34&lt;0.5,"не сформирован", "в стадии формирования")))</f>
        <v/>
      </c>
      <c r="CG33" s="96" t="str">
        <f>IF('Познавательное развитие'!J34="","",IF('Познавательное развитие'!J34&gt;1.5,"сформирован",IF('Познавательное развитие'!J34&lt;0.5,"не сформирован", "в стадии формирования")))</f>
        <v/>
      </c>
      <c r="CH33" s="96" t="str">
        <f>IF('Познавательное развитие'!K34="","",IF('Познавательное развитие'!K34&gt;1.5,"сформирован",IF('Познавательное развитие'!K34&lt;0.5,"не сформирован", "в стадии формирования")))</f>
        <v/>
      </c>
      <c r="CI33" s="96" t="str">
        <f>IF('Познавательное развитие'!L34="","",IF('Познавательное развитие'!L34&gt;1.5,"сформирован",IF('Познавательное развитие'!L34&lt;0.5,"не сформирован", "в стадии формирования")))</f>
        <v/>
      </c>
      <c r="CJ33" s="96" t="str">
        <f>IF('Познавательное развитие'!M34="","",IF('Познавательное развитие'!M34&gt;1.5,"сформирован",IF('Познавательное развитие'!M34&lt;0.5,"не сформирован", "в стадии формирования")))</f>
        <v/>
      </c>
      <c r="CK33" s="96" t="str">
        <f>IF('Познавательное развитие'!S34="","",IF('Познавательное развитие'!S34&gt;1.5,"сформирован",IF('Познавательное развитие'!S34&lt;0.5,"не сформирован", "в стадии формирования")))</f>
        <v/>
      </c>
      <c r="CL33" s="96" t="str">
        <f>IF('Познавательное развитие'!T34="","",IF('Познавательное развитие'!T34&gt;1.5,"сформирован",IF('Познавательное развитие'!T34&lt;0.5,"не сформирован", "в стадии формирования")))</f>
        <v/>
      </c>
      <c r="CM33" s="96" t="str">
        <f>IF('Познавательное развитие'!V34="","",IF('Познавательное развитие'!V34&gt;1.5,"сформирован",IF('Познавательное развитие'!V34&lt;0.5,"не сформирован", "в стадии формирования")))</f>
        <v/>
      </c>
      <c r="CN33" s="96" t="str">
        <f>IF('Познавательное развитие'!W34="","",IF('Познавательное развитие'!W34&gt;1.5,"сформирован",IF('Познавательное развитие'!W34&lt;0.5,"не сформирован", "в стадии формирования")))</f>
        <v/>
      </c>
      <c r="CO33" s="96" t="str">
        <f>IF('Познавательное развитие'!AD34="","",IF('Познавательное развитие'!AD34&gt;1.5,"сформирован",IF('Познавательное развитие'!AD34&lt;0.5,"не сформирован", "в стадии формирования")))</f>
        <v/>
      </c>
      <c r="CP33" s="96" t="str">
        <f>IF('Познавательное развитие'!AI34="","",IF('Познавательное развитие'!AI34&gt;1.5,"сформирован",IF('Познавательное развитие'!AI34&lt;0.5,"не сформирован", "в стадии формирования")))</f>
        <v/>
      </c>
      <c r="CQ33" s="96" t="str">
        <f>IF('Познавательное развитие'!AK34="","",IF('Познавательное развитие'!AK34&gt;1.5,"сформирован",IF('Познавательное развитие'!AK34&lt;0.5,"не сформирован", "в стадии формирования")))</f>
        <v/>
      </c>
      <c r="CR33" s="96" t="str">
        <f>IF('Познавательное развитие'!AL34="","",IF('Познавательное развитие'!AL34&gt;1.5,"сформирован",IF('Познавательное развитие'!AL34&lt;0.5,"не сформирован", "в стадии формирования")))</f>
        <v/>
      </c>
      <c r="CS33" s="96" t="str">
        <f>IF('Речевое развитие'!S33="","",IF('Речевое развитие'!S33&gt;1.5,"сформирован",IF('Речевое развитие'!S33&lt;0.5,"не сформирован", "в стадии формирования")))</f>
        <v/>
      </c>
      <c r="CT33" s="96" t="str">
        <f>IF('Речевое развитие'!T33="","",IF('Речевое развитие'!T33&gt;1.5,"сформирован",IF('Речевое развитие'!T33&lt;0.5,"не сформирован", "в стадии формирования")))</f>
        <v/>
      </c>
      <c r="CU33" s="96" t="str">
        <f>IF('Речевое развитие'!U33="","",IF('Речевое развитие'!U33&gt;1.5,"сформирован",IF('Речевое развитие'!U33&lt;0.5,"не сформирован", "в стадии формирования")))</f>
        <v/>
      </c>
      <c r="CV33" s="96" t="str">
        <f>IF('Речевое развитие'!V33="","",IF('Речевое развитие'!V33&gt;1.5,"сформирован",IF('Речевое развитие'!V33&lt;0.5,"не сформирован", "в стадии формирования")))</f>
        <v/>
      </c>
      <c r="CW33" s="96"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96"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96"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96"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96"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183"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96" t="str">
        <f t="shared" si="6"/>
        <v/>
      </c>
    </row>
    <row r="34" spans="1:107" s="96" customFormat="1">
      <c r="A34" s="155">
        <f>список!A32</f>
        <v>31</v>
      </c>
      <c r="B34" s="153" t="str">
        <f>IF(список!B32="","",список!B32)</f>
        <v/>
      </c>
      <c r="C34" s="149">
        <f>IF(список!C32="","",список!C32)</f>
        <v>0</v>
      </c>
      <c r="D34" s="96"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96"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96"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96"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163" t="str">
        <f>IF('Речевое развитие'!X34="","",IF('Речевое развитие'!X34&gt;1.5,"сформирован",IF('Речевое развитие'!X34&lt;0.5,"не сформирован", "в стадии формирования")))</f>
        <v/>
      </c>
      <c r="J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149" t="str">
        <f>IF('Физическое развитие'!M34="","",IF('Физическое развитие'!M34&gt;1.5,"сформирован",IF('Физическое развитие'!M34&lt;0.5,"не сформирован", "в стадии формирования")))</f>
        <v/>
      </c>
      <c r="L34" s="183"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96" t="str">
        <f t="shared" si="0"/>
        <v/>
      </c>
      <c r="N34" s="165"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165"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165"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165"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165"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165"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165"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165"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16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183"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96" t="str">
        <f t="shared" si="1"/>
        <v/>
      </c>
      <c r="Y34" s="163"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96" t="str">
        <f>IF('Познавательное развитие'!U35="","",IF('Познавательное развитие'!U35&gt;1.5,"сформирован",IF('Познавательное развитие'!U35&lt;0.5,"не сформирован", "в стадии формирования")))</f>
        <v/>
      </c>
      <c r="AA34" s="96" t="str">
        <f>IF('Речевое развитие'!P34="","",IF('Речевое развитие'!P34&gt;1.5,"сформирован",IF('Речевое развитие'!P34&lt;0.5,"не сформирован", "в стадии формирования")))</f>
        <v/>
      </c>
      <c r="AB34" s="96" t="str">
        <f>IF('Речевое развитие'!Q34="","",IF('Речевое развитие'!Q34&gt;1.5,"сформирован",IF('Речевое развитие'!Q34&lt;0.5,"не сформирован", "в стадии формирования")))</f>
        <v/>
      </c>
      <c r="AC34" s="167"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167"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167"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149" t="str">
        <f>IF('Физическое развитие'!T34="","",IF('Физическое развитие'!T34&gt;1.5,"сформирован",IF('Физическое развитие'!T34&lt;0.5,"не сформирован", "в стадии формирования")))</f>
        <v/>
      </c>
      <c r="AG34" s="183"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96" t="str">
        <f t="shared" si="7"/>
        <v/>
      </c>
      <c r="AI34" s="163" t="str">
        <f>IF('Речевое развитие'!D34="","",IF('Речевое развитие'!D34&gt;1.5,"сформирован",IF('Речевое развитие'!D34&lt;0.5,"не сформирован", "в стадии формирования")))</f>
        <v/>
      </c>
      <c r="AJ34" s="163" t="str">
        <f>IF('Речевое развитие'!E34="","",IF('Речевое развитие'!E34&gt;1.5,"сформирован",IF('Речевое развитие'!E34&lt;0.5,"не сформирован", "в стадии формирования")))</f>
        <v/>
      </c>
      <c r="AK34" s="163" t="str">
        <f>IF('Речевое развитие'!F34="","",IF('Речевое развитие'!F34&gt;1.5,"сформирован",IF('Речевое развитие'!F34&lt;0.5,"не сформирован", "в стадии формирования")))</f>
        <v/>
      </c>
      <c r="AL34" s="163" t="str">
        <f>IF('Речевое развитие'!G34="","",IF('Речевое развитие'!G34&gt;1.5,"сформирован",IF('Речевое развитие'!G34&lt;0.5,"не сформирован", "в стадии формирования")))</f>
        <v/>
      </c>
      <c r="AM34" s="163" t="str">
        <f>IF('Речевое развитие'!H34="","",IF('Речевое развитие'!H34&gt;1.5,"сформирован",IF('Речевое развитие'!H34&lt;0.5,"не сформирован", "в стадии формирования")))</f>
        <v/>
      </c>
      <c r="AN34" s="163" t="str">
        <f>IF('Речевое развитие'!I34="","",IF('Речевое развитие'!I34&gt;1.5,"сформирован",IF('Речевое развитие'!I34&lt;0.5,"не сформирован", "в стадии формирования")))</f>
        <v/>
      </c>
      <c r="AO34" s="163" t="str">
        <f>IF('Речевое развитие'!J34="","",IF('Речевое развитие'!J34&gt;1.5,"сформирован",IF('Речевое развитие'!J34&lt;0.5,"не сформирован", "в стадии формирования")))</f>
        <v/>
      </c>
      <c r="AP34" s="163" t="str">
        <f>IF('Речевое развитие'!K34="","",IF('Речевое развитие'!K34&gt;1.5,"сформирован",IF('Речевое развитие'!K34&lt;0.5,"не сформирован", "в стадии формирования")))</f>
        <v/>
      </c>
      <c r="AQ34" s="183"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96" t="str">
        <f t="shared" si="3"/>
        <v/>
      </c>
      <c r="AS34" s="163"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163" t="str">
        <f>IF('Физическое развитие'!D34="","",IF('Физическое развитие'!D34&gt;1.5,"сформирован",IF('Физическое развитие'!D34&lt;0.5,"не сформирован", "в стадии формирования")))</f>
        <v/>
      </c>
      <c r="AU34" s="163" t="str">
        <f>IF('Физическое развитие'!E34="","",IF('Физическое развитие'!E34&gt;1.5,"сформирован",IF('Физическое развитие'!E34&lt;0.5,"не сформирован", "в стадии формирования")))</f>
        <v/>
      </c>
      <c r="AV34" s="163" t="str">
        <f>IF('Физическое развитие'!F34="","",IF('Физическое развитие'!F34&gt;1.5,"сформирован",IF('Физическое развитие'!F34&lt;0.5,"не сформирован", "в стадии формирования")))</f>
        <v/>
      </c>
      <c r="AW34" s="163" t="str">
        <f>IF('Физическое развитие'!G34="","",IF('Физическое развитие'!G34&gt;1.5,"сформирован",IF('Физическое развитие'!G34&lt;0.5,"не сформирован", "в стадии формирования")))</f>
        <v/>
      </c>
      <c r="AX34" s="163" t="str">
        <f>IF('Физическое развитие'!H34="","",IF('Физическое развитие'!H34&gt;1.5,"сформирован",IF('Физическое развитие'!H34&lt;0.5,"не сформирован", "в стадии формирования")))</f>
        <v/>
      </c>
      <c r="AY34" s="163" t="str">
        <f>IF('Физическое развитие'!I34="","",IF('Физическое развитие'!I34&gt;1.5,"сформирован",IF('Физическое развитие'!I34&lt;0.5,"не сформирован", "в стадии формирования")))</f>
        <v/>
      </c>
      <c r="AZ34" s="163" t="str">
        <f>IF('Физическое развитие'!J34="","",IF('Физическое развитие'!J34&gt;1.5,"сформирован",IF('Физическое развитие'!J34&lt;0.5,"не сформирован", "в стадии формирования")))</f>
        <v/>
      </c>
      <c r="BA34" s="163" t="str">
        <f>IF('Физическое развитие'!K34="","",IF('Физическое развитие'!K34&gt;1.5,"сформирован",IF('Физическое развитие'!K34&lt;0.5,"не сформирован", "в стадии формирования")))</f>
        <v/>
      </c>
      <c r="BB34" s="163" t="str">
        <f>IF('Физическое развитие'!L34="","",IF('Физическое развитие'!L34&gt;1.5,"сформирован",IF('Физическое развитие'!L34&lt;0.5,"не сформирован", "в стадии формирования")))</f>
        <v/>
      </c>
      <c r="BC34" s="163" t="str">
        <f>IF('Физическое развитие'!M34="","",IF('Физическое развитие'!M34&gt;1.5,"сформирован",IF('Физическое развитие'!M34&lt;0.5,"не сформирован", "в стадии формирования")))</f>
        <v/>
      </c>
      <c r="BD34" s="163" t="str">
        <f>IF('Физическое развитие'!N34="","",IF('Физическое развитие'!N34&gt;1.5,"сформирован",IF('Физическое развитие'!N34&lt;0.5,"не сформирован", "в стадии формирования")))</f>
        <v/>
      </c>
      <c r="BE34" s="163" t="str">
        <f>IF('Физическое развитие'!O34="","",IF('Физическое развитие'!O34&gt;1.5,"сформирован",IF('Физическое развитие'!O34&lt;0.5,"не сформирован", "в стадии формирования")))</f>
        <v/>
      </c>
      <c r="BF34" s="183"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96" t="str">
        <f t="shared" si="4"/>
        <v/>
      </c>
      <c r="BH34" s="96"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96"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96"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96"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96"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96"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96"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96"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96"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96"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96"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96" t="str">
        <f>IF('Физическое развитие'!Q34="","",IF('Физическое развитие'!Q34&gt;1.5,"сформирован",IF('Физическое развитие'!Q34&lt;0.5,"не сформирован", "в стадии формирования")))</f>
        <v/>
      </c>
      <c r="BT34" s="96" t="str">
        <f>IF('Физическое развитие'!R34="","",IF('Физическое развитие'!R34&gt;1.5,"сформирован",IF('Физическое развитие'!R34&lt;0.5,"не сформирован", "в стадии формирования")))</f>
        <v/>
      </c>
      <c r="BU34" s="96" t="str">
        <f>IF('Физическое развитие'!S34="","",IF('Физическое развитие'!S34&gt;1.5,"сформирован",IF('Физическое развитие'!S34&lt;0.5,"не сформирован", "в стадии формирования")))</f>
        <v/>
      </c>
      <c r="BV34" s="96" t="str">
        <f>IF('Физическое развитие'!T34="","",IF('Физическое развитие'!T34&gt;1.5,"сформирован",IF('Физическое развитие'!T34&lt;0.5,"не сформирован", "в стадии формирования")))</f>
        <v/>
      </c>
      <c r="BW34" s="96" t="str">
        <f>IF('Физическое развитие'!U34="","",IF('Физическое развитие'!U34&gt;1.5,"сформирован",IF('Физическое развитие'!U34&lt;0.5,"не сформирован", "в стадии формирования")))</f>
        <v/>
      </c>
      <c r="BX34" s="183"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96" t="str">
        <f t="shared" si="5"/>
        <v/>
      </c>
      <c r="BZ34" s="96"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96"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96"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96" t="str">
        <f>IF('Познавательное развитие'!D35="","",IF('Познавательное развитие'!D35&gt;1.5,"сформирован",IF('Познавательное развитие'!D35&lt;0.5,"не сформирован", "в стадии формирования")))</f>
        <v/>
      </c>
      <c r="CD34" s="96" t="str">
        <f>IF('Познавательное развитие'!E35="","",IF('Познавательное развитие'!E35&gt;1.5,"сформирован",IF('Познавательное развитие'!E35&lt;0.5,"не сформирован", "в стадии формирования")))</f>
        <v/>
      </c>
      <c r="CE34" s="96" t="str">
        <f>IF('Познавательное развитие'!F35="","",IF('Познавательное развитие'!F35&gt;1.5,"сформирован",IF('Познавательное развитие'!F35&lt;0.5,"не сформирован", "в стадии формирования")))</f>
        <v/>
      </c>
      <c r="CF34" s="96" t="str">
        <f>IF('Познавательное развитие'!I35="","",IF('Познавательное развитие'!I35&gt;1.5,"сформирован",IF('Познавательное развитие'!I35&lt;0.5,"не сформирован", "в стадии формирования")))</f>
        <v/>
      </c>
      <c r="CG34" s="96" t="str">
        <f>IF('Познавательное развитие'!J35="","",IF('Познавательное развитие'!J35&gt;1.5,"сформирован",IF('Познавательное развитие'!J35&lt;0.5,"не сформирован", "в стадии формирования")))</f>
        <v/>
      </c>
      <c r="CH34" s="96" t="str">
        <f>IF('Познавательное развитие'!K35="","",IF('Познавательное развитие'!K35&gt;1.5,"сформирован",IF('Познавательное развитие'!K35&lt;0.5,"не сформирован", "в стадии формирования")))</f>
        <v/>
      </c>
      <c r="CI34" s="96" t="str">
        <f>IF('Познавательное развитие'!L35="","",IF('Познавательное развитие'!L35&gt;1.5,"сформирован",IF('Познавательное развитие'!L35&lt;0.5,"не сформирован", "в стадии формирования")))</f>
        <v/>
      </c>
      <c r="CJ34" s="96" t="str">
        <f>IF('Познавательное развитие'!M35="","",IF('Познавательное развитие'!M35&gt;1.5,"сформирован",IF('Познавательное развитие'!M35&lt;0.5,"не сформирован", "в стадии формирования")))</f>
        <v/>
      </c>
      <c r="CK34" s="96" t="str">
        <f>IF('Познавательное развитие'!S35="","",IF('Познавательное развитие'!S35&gt;1.5,"сформирован",IF('Познавательное развитие'!S35&lt;0.5,"не сформирован", "в стадии формирования")))</f>
        <v/>
      </c>
      <c r="CL34" s="96" t="str">
        <f>IF('Познавательное развитие'!T35="","",IF('Познавательное развитие'!T35&gt;1.5,"сформирован",IF('Познавательное развитие'!T35&lt;0.5,"не сформирован", "в стадии формирования")))</f>
        <v/>
      </c>
      <c r="CM34" s="96" t="str">
        <f>IF('Познавательное развитие'!V35="","",IF('Познавательное развитие'!V35&gt;1.5,"сформирован",IF('Познавательное развитие'!V35&lt;0.5,"не сформирован", "в стадии формирования")))</f>
        <v/>
      </c>
      <c r="CN34" s="96" t="str">
        <f>IF('Познавательное развитие'!W35="","",IF('Познавательное развитие'!W35&gt;1.5,"сформирован",IF('Познавательное развитие'!W35&lt;0.5,"не сформирован", "в стадии формирования")))</f>
        <v/>
      </c>
      <c r="CO34" s="96" t="str">
        <f>IF('Познавательное развитие'!AD35="","",IF('Познавательное развитие'!AD35&gt;1.5,"сформирован",IF('Познавательное развитие'!AD35&lt;0.5,"не сформирован", "в стадии формирования")))</f>
        <v/>
      </c>
      <c r="CP34" s="96" t="str">
        <f>IF('Познавательное развитие'!AI35="","",IF('Познавательное развитие'!AI35&gt;1.5,"сформирован",IF('Познавательное развитие'!AI35&lt;0.5,"не сформирован", "в стадии формирования")))</f>
        <v/>
      </c>
      <c r="CQ34" s="96" t="str">
        <f>IF('Познавательное развитие'!AK35="","",IF('Познавательное развитие'!AK35&gt;1.5,"сформирован",IF('Познавательное развитие'!AK35&lt;0.5,"не сформирован", "в стадии формирования")))</f>
        <v/>
      </c>
      <c r="CR34" s="96" t="str">
        <f>IF('Познавательное развитие'!AL35="","",IF('Познавательное развитие'!AL35&gt;1.5,"сформирован",IF('Познавательное развитие'!AL35&lt;0.5,"не сформирован", "в стадии формирования")))</f>
        <v/>
      </c>
      <c r="CS34" s="96" t="str">
        <f>IF('Речевое развитие'!S34="","",IF('Речевое развитие'!S34&gt;1.5,"сформирован",IF('Речевое развитие'!S34&lt;0.5,"не сформирован", "в стадии формирования")))</f>
        <v/>
      </c>
      <c r="CT34" s="96" t="str">
        <f>IF('Речевое развитие'!T34="","",IF('Речевое развитие'!T34&gt;1.5,"сформирован",IF('Речевое развитие'!T34&lt;0.5,"не сформирован", "в стадии формирования")))</f>
        <v/>
      </c>
      <c r="CU34" s="96" t="str">
        <f>IF('Речевое развитие'!U34="","",IF('Речевое развитие'!U34&gt;1.5,"сформирован",IF('Речевое развитие'!U34&lt;0.5,"не сформирован", "в стадии формирования")))</f>
        <v/>
      </c>
      <c r="CV34" s="96" t="str">
        <f>IF('Речевое развитие'!V34="","",IF('Речевое развитие'!V34&gt;1.5,"сформирован",IF('Речевое развитие'!V34&lt;0.5,"не сформирован", "в стадии формирования")))</f>
        <v/>
      </c>
      <c r="CW34" s="96"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96"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96"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96"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96"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183"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96" t="str">
        <f t="shared" si="6"/>
        <v/>
      </c>
    </row>
    <row r="35" spans="1:107" s="96" customFormat="1">
      <c r="A35" s="155">
        <f>список!A33</f>
        <v>32</v>
      </c>
      <c r="B35" s="153" t="str">
        <f>IF(список!B33="","",список!B33)</f>
        <v/>
      </c>
      <c r="C35" s="149">
        <f>IF(список!C33="","",список!C33)</f>
        <v>0</v>
      </c>
      <c r="D35" s="96"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96"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96"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96"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163" t="str">
        <f>IF('Речевое развитие'!X35="","",IF('Речевое развитие'!X35&gt;1.5,"сформирован",IF('Речевое развитие'!X35&lt;0.5,"не сформирован", "в стадии формирования")))</f>
        <v/>
      </c>
      <c r="J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149" t="str">
        <f>IF('Физическое развитие'!M35="","",IF('Физическое развитие'!M35&gt;1.5,"сформирован",IF('Физическое развитие'!M35&lt;0.5,"не сформирован", "в стадии формирования")))</f>
        <v/>
      </c>
      <c r="L35" s="183"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96" t="str">
        <f t="shared" si="0"/>
        <v/>
      </c>
      <c r="N35" s="165"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165"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165"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165"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165"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165"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165"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165"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16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183"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96" t="str">
        <f t="shared" si="1"/>
        <v/>
      </c>
      <c r="Y35" s="163"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96" t="str">
        <f>IF('Познавательное развитие'!U36="","",IF('Познавательное развитие'!U36&gt;1.5,"сформирован",IF('Познавательное развитие'!U36&lt;0.5,"не сформирован", "в стадии формирования")))</f>
        <v/>
      </c>
      <c r="AA35" s="96" t="str">
        <f>IF('Речевое развитие'!P35="","",IF('Речевое развитие'!P35&gt;1.5,"сформирован",IF('Речевое развитие'!P35&lt;0.5,"не сформирован", "в стадии формирования")))</f>
        <v/>
      </c>
      <c r="AB35" s="96" t="str">
        <f>IF('Речевое развитие'!Q35="","",IF('Речевое развитие'!Q35&gt;1.5,"сформирован",IF('Речевое развитие'!Q35&lt;0.5,"не сформирован", "в стадии формирования")))</f>
        <v/>
      </c>
      <c r="AC35" s="167"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167"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167"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149" t="str">
        <f>IF('Физическое развитие'!T35="","",IF('Физическое развитие'!T35&gt;1.5,"сформирован",IF('Физическое развитие'!T35&lt;0.5,"не сформирован", "в стадии формирования")))</f>
        <v/>
      </c>
      <c r="AG35" s="183"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96" t="str">
        <f t="shared" si="7"/>
        <v/>
      </c>
      <c r="AI35" s="163" t="str">
        <f>IF('Речевое развитие'!D35="","",IF('Речевое развитие'!D35&gt;1.5,"сформирован",IF('Речевое развитие'!D35&lt;0.5,"не сформирован", "в стадии формирования")))</f>
        <v/>
      </c>
      <c r="AJ35" s="163" t="str">
        <f>IF('Речевое развитие'!E35="","",IF('Речевое развитие'!E35&gt;1.5,"сформирован",IF('Речевое развитие'!E35&lt;0.5,"не сформирован", "в стадии формирования")))</f>
        <v/>
      </c>
      <c r="AK35" s="163" t="str">
        <f>IF('Речевое развитие'!F35="","",IF('Речевое развитие'!F35&gt;1.5,"сформирован",IF('Речевое развитие'!F35&lt;0.5,"не сформирован", "в стадии формирования")))</f>
        <v/>
      </c>
      <c r="AL35" s="163" t="str">
        <f>IF('Речевое развитие'!G35="","",IF('Речевое развитие'!G35&gt;1.5,"сформирован",IF('Речевое развитие'!G35&lt;0.5,"не сформирован", "в стадии формирования")))</f>
        <v/>
      </c>
      <c r="AM35" s="163" t="str">
        <f>IF('Речевое развитие'!H35="","",IF('Речевое развитие'!H35&gt;1.5,"сформирован",IF('Речевое развитие'!H35&lt;0.5,"не сформирован", "в стадии формирования")))</f>
        <v/>
      </c>
      <c r="AN35" s="163" t="str">
        <f>IF('Речевое развитие'!I35="","",IF('Речевое развитие'!I35&gt;1.5,"сформирован",IF('Речевое развитие'!I35&lt;0.5,"не сформирован", "в стадии формирования")))</f>
        <v/>
      </c>
      <c r="AO35" s="163" t="str">
        <f>IF('Речевое развитие'!J35="","",IF('Речевое развитие'!J35&gt;1.5,"сформирован",IF('Речевое развитие'!J35&lt;0.5,"не сформирован", "в стадии формирования")))</f>
        <v/>
      </c>
      <c r="AP35" s="163" t="str">
        <f>IF('Речевое развитие'!K35="","",IF('Речевое развитие'!K35&gt;1.5,"сформирован",IF('Речевое развитие'!K35&lt;0.5,"не сформирован", "в стадии формирования")))</f>
        <v/>
      </c>
      <c r="AQ35" s="183"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96" t="str">
        <f t="shared" si="3"/>
        <v/>
      </c>
      <c r="AS35" s="163"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163" t="str">
        <f>IF('Физическое развитие'!D35="","",IF('Физическое развитие'!D35&gt;1.5,"сформирован",IF('Физическое развитие'!D35&lt;0.5,"не сформирован", "в стадии формирования")))</f>
        <v/>
      </c>
      <c r="AU35" s="163" t="str">
        <f>IF('Физическое развитие'!E35="","",IF('Физическое развитие'!E35&gt;1.5,"сформирован",IF('Физическое развитие'!E35&lt;0.5,"не сформирован", "в стадии формирования")))</f>
        <v/>
      </c>
      <c r="AV35" s="163" t="str">
        <f>IF('Физическое развитие'!F35="","",IF('Физическое развитие'!F35&gt;1.5,"сформирован",IF('Физическое развитие'!F35&lt;0.5,"не сформирован", "в стадии формирования")))</f>
        <v/>
      </c>
      <c r="AW35" s="163" t="str">
        <f>IF('Физическое развитие'!G35="","",IF('Физическое развитие'!G35&gt;1.5,"сформирован",IF('Физическое развитие'!G35&lt;0.5,"не сформирован", "в стадии формирования")))</f>
        <v/>
      </c>
      <c r="AX35" s="163" t="str">
        <f>IF('Физическое развитие'!H35="","",IF('Физическое развитие'!H35&gt;1.5,"сформирован",IF('Физическое развитие'!H35&lt;0.5,"не сформирован", "в стадии формирования")))</f>
        <v/>
      </c>
      <c r="AY35" s="163" t="str">
        <f>IF('Физическое развитие'!I35="","",IF('Физическое развитие'!I35&gt;1.5,"сформирован",IF('Физическое развитие'!I35&lt;0.5,"не сформирован", "в стадии формирования")))</f>
        <v/>
      </c>
      <c r="AZ35" s="163" t="str">
        <f>IF('Физическое развитие'!J35="","",IF('Физическое развитие'!J35&gt;1.5,"сформирован",IF('Физическое развитие'!J35&lt;0.5,"не сформирован", "в стадии формирования")))</f>
        <v/>
      </c>
      <c r="BA35" s="163" t="str">
        <f>IF('Физическое развитие'!K35="","",IF('Физическое развитие'!K35&gt;1.5,"сформирован",IF('Физическое развитие'!K35&lt;0.5,"не сформирован", "в стадии формирования")))</f>
        <v/>
      </c>
      <c r="BB35" s="163" t="str">
        <f>IF('Физическое развитие'!L35="","",IF('Физическое развитие'!L35&gt;1.5,"сформирован",IF('Физическое развитие'!L35&lt;0.5,"не сформирован", "в стадии формирования")))</f>
        <v/>
      </c>
      <c r="BC35" s="163" t="str">
        <f>IF('Физическое развитие'!M35="","",IF('Физическое развитие'!M35&gt;1.5,"сформирован",IF('Физическое развитие'!M35&lt;0.5,"не сформирован", "в стадии формирования")))</f>
        <v/>
      </c>
      <c r="BD35" s="163" t="str">
        <f>IF('Физическое развитие'!N35="","",IF('Физическое развитие'!N35&gt;1.5,"сформирован",IF('Физическое развитие'!N35&lt;0.5,"не сформирован", "в стадии формирования")))</f>
        <v/>
      </c>
      <c r="BE35" s="163" t="str">
        <f>IF('Физическое развитие'!O35="","",IF('Физическое развитие'!O35&gt;1.5,"сформирован",IF('Физическое развитие'!O35&lt;0.5,"не сформирован", "в стадии формирования")))</f>
        <v/>
      </c>
      <c r="BF35" s="183"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96" t="str">
        <f t="shared" si="4"/>
        <v/>
      </c>
      <c r="BH35" s="96"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96"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96"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96"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96"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96"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96"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96"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96"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96"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96"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96" t="str">
        <f>IF('Физическое развитие'!Q35="","",IF('Физическое развитие'!Q35&gt;1.5,"сформирован",IF('Физическое развитие'!Q35&lt;0.5,"не сформирован", "в стадии формирования")))</f>
        <v/>
      </c>
      <c r="BT35" s="96" t="str">
        <f>IF('Физическое развитие'!R35="","",IF('Физическое развитие'!R35&gt;1.5,"сформирован",IF('Физическое развитие'!R35&lt;0.5,"не сформирован", "в стадии формирования")))</f>
        <v/>
      </c>
      <c r="BU35" s="96" t="str">
        <f>IF('Физическое развитие'!S35="","",IF('Физическое развитие'!S35&gt;1.5,"сформирован",IF('Физическое развитие'!S35&lt;0.5,"не сформирован", "в стадии формирования")))</f>
        <v/>
      </c>
      <c r="BV35" s="96" t="str">
        <f>IF('Физическое развитие'!T35="","",IF('Физическое развитие'!T35&gt;1.5,"сформирован",IF('Физическое развитие'!T35&lt;0.5,"не сформирован", "в стадии формирования")))</f>
        <v/>
      </c>
      <c r="BW35" s="96" t="str">
        <f>IF('Физическое развитие'!U35="","",IF('Физическое развитие'!U35&gt;1.5,"сформирован",IF('Физическое развитие'!U35&lt;0.5,"не сформирован", "в стадии формирования")))</f>
        <v/>
      </c>
      <c r="BX35" s="183"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96" t="str">
        <f t="shared" si="5"/>
        <v/>
      </c>
      <c r="BZ35" s="96"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96"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96"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96" t="str">
        <f>IF('Познавательное развитие'!D36="","",IF('Познавательное развитие'!D36&gt;1.5,"сформирован",IF('Познавательное развитие'!D36&lt;0.5,"не сформирован", "в стадии формирования")))</f>
        <v/>
      </c>
      <c r="CD35" s="96" t="str">
        <f>IF('Познавательное развитие'!E36="","",IF('Познавательное развитие'!E36&gt;1.5,"сформирован",IF('Познавательное развитие'!E36&lt;0.5,"не сформирован", "в стадии формирования")))</f>
        <v/>
      </c>
      <c r="CE35" s="96" t="str">
        <f>IF('Познавательное развитие'!F36="","",IF('Познавательное развитие'!F36&gt;1.5,"сформирован",IF('Познавательное развитие'!F36&lt;0.5,"не сформирован", "в стадии формирования")))</f>
        <v/>
      </c>
      <c r="CF35" s="96" t="str">
        <f>IF('Познавательное развитие'!I36="","",IF('Познавательное развитие'!I36&gt;1.5,"сформирован",IF('Познавательное развитие'!I36&lt;0.5,"не сформирован", "в стадии формирования")))</f>
        <v/>
      </c>
      <c r="CG35" s="96" t="str">
        <f>IF('Познавательное развитие'!J36="","",IF('Познавательное развитие'!J36&gt;1.5,"сформирован",IF('Познавательное развитие'!J36&lt;0.5,"не сформирован", "в стадии формирования")))</f>
        <v/>
      </c>
      <c r="CH35" s="96" t="str">
        <f>IF('Познавательное развитие'!K36="","",IF('Познавательное развитие'!K36&gt;1.5,"сформирован",IF('Познавательное развитие'!K36&lt;0.5,"не сформирован", "в стадии формирования")))</f>
        <v/>
      </c>
      <c r="CI35" s="96" t="str">
        <f>IF('Познавательное развитие'!L36="","",IF('Познавательное развитие'!L36&gt;1.5,"сформирован",IF('Познавательное развитие'!L36&lt;0.5,"не сформирован", "в стадии формирования")))</f>
        <v/>
      </c>
      <c r="CJ35" s="96" t="str">
        <f>IF('Познавательное развитие'!M36="","",IF('Познавательное развитие'!M36&gt;1.5,"сформирован",IF('Познавательное развитие'!M36&lt;0.5,"не сформирован", "в стадии формирования")))</f>
        <v/>
      </c>
      <c r="CK35" s="96" t="str">
        <f>IF('Познавательное развитие'!S36="","",IF('Познавательное развитие'!S36&gt;1.5,"сформирован",IF('Познавательное развитие'!S36&lt;0.5,"не сформирован", "в стадии формирования")))</f>
        <v/>
      </c>
      <c r="CL35" s="96" t="str">
        <f>IF('Познавательное развитие'!T36="","",IF('Познавательное развитие'!T36&gt;1.5,"сформирован",IF('Познавательное развитие'!T36&lt;0.5,"не сформирован", "в стадии формирования")))</f>
        <v/>
      </c>
      <c r="CM35" s="96" t="str">
        <f>IF('Познавательное развитие'!V36="","",IF('Познавательное развитие'!V36&gt;1.5,"сформирован",IF('Познавательное развитие'!V36&lt;0.5,"не сформирован", "в стадии формирования")))</f>
        <v/>
      </c>
      <c r="CN35" s="96" t="str">
        <f>IF('Познавательное развитие'!W36="","",IF('Познавательное развитие'!W36&gt;1.5,"сформирован",IF('Познавательное развитие'!W36&lt;0.5,"не сформирован", "в стадии формирования")))</f>
        <v/>
      </c>
      <c r="CO35" s="96" t="str">
        <f>IF('Познавательное развитие'!AD36="","",IF('Познавательное развитие'!AD36&gt;1.5,"сформирован",IF('Познавательное развитие'!AD36&lt;0.5,"не сформирован", "в стадии формирования")))</f>
        <v/>
      </c>
      <c r="CP35" s="96" t="str">
        <f>IF('Познавательное развитие'!AI36="","",IF('Познавательное развитие'!AI36&gt;1.5,"сформирован",IF('Познавательное развитие'!AI36&lt;0.5,"не сформирован", "в стадии формирования")))</f>
        <v/>
      </c>
      <c r="CQ35" s="96" t="str">
        <f>IF('Познавательное развитие'!AK36="","",IF('Познавательное развитие'!AK36&gt;1.5,"сформирован",IF('Познавательное развитие'!AK36&lt;0.5,"не сформирован", "в стадии формирования")))</f>
        <v/>
      </c>
      <c r="CR35" s="96" t="str">
        <f>IF('Познавательное развитие'!AL36="","",IF('Познавательное развитие'!AL36&gt;1.5,"сформирован",IF('Познавательное развитие'!AL36&lt;0.5,"не сформирован", "в стадии формирования")))</f>
        <v/>
      </c>
      <c r="CS35" s="96" t="str">
        <f>IF('Речевое развитие'!S35="","",IF('Речевое развитие'!S35&gt;1.5,"сформирован",IF('Речевое развитие'!S35&lt;0.5,"не сформирован", "в стадии формирования")))</f>
        <v/>
      </c>
      <c r="CT35" s="96" t="str">
        <f>IF('Речевое развитие'!T35="","",IF('Речевое развитие'!T35&gt;1.5,"сформирован",IF('Речевое развитие'!T35&lt;0.5,"не сформирован", "в стадии формирования")))</f>
        <v/>
      </c>
      <c r="CU35" s="96" t="str">
        <f>IF('Речевое развитие'!U35="","",IF('Речевое развитие'!U35&gt;1.5,"сформирован",IF('Речевое развитие'!U35&lt;0.5,"не сформирован", "в стадии формирования")))</f>
        <v/>
      </c>
      <c r="CV35" s="96" t="str">
        <f>IF('Речевое развитие'!V35="","",IF('Речевое развитие'!V35&gt;1.5,"сформирован",IF('Речевое развитие'!V35&lt;0.5,"не сформирован", "в стадии формирования")))</f>
        <v/>
      </c>
      <c r="CW35" s="96"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96"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96"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96"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96"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183"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96" t="str">
        <f t="shared" si="6"/>
        <v/>
      </c>
    </row>
    <row r="36" spans="1:107" s="96" customFormat="1">
      <c r="A36" s="155">
        <f>список!A34</f>
        <v>33</v>
      </c>
      <c r="B36" s="153" t="str">
        <f>IF(список!B34="","",список!B34)</f>
        <v/>
      </c>
      <c r="C36" s="149">
        <f>IF(список!C34="","",список!C34)</f>
        <v>0</v>
      </c>
      <c r="D36" s="96"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96"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96"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96"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163" t="str">
        <f>IF('Речевое развитие'!X36="","",IF('Речевое развитие'!X36&gt;1.5,"сформирован",IF('Речевое развитие'!X36&lt;0.5,"не сформирован", "в стадии формирования")))</f>
        <v/>
      </c>
      <c r="J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149" t="str">
        <f>IF('Физическое развитие'!M36="","",IF('Физическое развитие'!M36&gt;1.5,"сформирован",IF('Физическое развитие'!M36&lt;0.5,"не сформирован", "в стадии формирования")))</f>
        <v/>
      </c>
      <c r="L36" s="183"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96" t="str">
        <f t="shared" si="0"/>
        <v/>
      </c>
      <c r="N36" s="165"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165"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165"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165"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165"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165"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165"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165"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16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183"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96" t="str">
        <f t="shared" si="1"/>
        <v/>
      </c>
      <c r="Y36" s="163"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96" t="str">
        <f>IF('Познавательное развитие'!U37="","",IF('Познавательное развитие'!U37&gt;1.5,"сформирован",IF('Познавательное развитие'!U37&lt;0.5,"не сформирован", "в стадии формирования")))</f>
        <v/>
      </c>
      <c r="AA36" s="96" t="str">
        <f>IF('Речевое развитие'!P36="","",IF('Речевое развитие'!P36&gt;1.5,"сформирован",IF('Речевое развитие'!P36&lt;0.5,"не сформирован", "в стадии формирования")))</f>
        <v/>
      </c>
      <c r="AB36" s="96" t="str">
        <f>IF('Речевое развитие'!Q36="","",IF('Речевое развитие'!Q36&gt;1.5,"сформирован",IF('Речевое развитие'!Q36&lt;0.5,"не сформирован", "в стадии формирования")))</f>
        <v/>
      </c>
      <c r="AC36" s="167"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167"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167"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149" t="str">
        <f>IF('Физическое развитие'!T36="","",IF('Физическое развитие'!T36&gt;1.5,"сформирован",IF('Физическое развитие'!T36&lt;0.5,"не сформирован", "в стадии формирования")))</f>
        <v/>
      </c>
      <c r="AG36" s="183"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96" t="str">
        <f t="shared" si="7"/>
        <v/>
      </c>
      <c r="AI36" s="163" t="str">
        <f>IF('Речевое развитие'!D36="","",IF('Речевое развитие'!D36&gt;1.5,"сформирован",IF('Речевое развитие'!D36&lt;0.5,"не сформирован", "в стадии формирования")))</f>
        <v/>
      </c>
      <c r="AJ36" s="163" t="str">
        <f>IF('Речевое развитие'!E36="","",IF('Речевое развитие'!E36&gt;1.5,"сформирован",IF('Речевое развитие'!E36&lt;0.5,"не сформирован", "в стадии формирования")))</f>
        <v/>
      </c>
      <c r="AK36" s="163" t="str">
        <f>IF('Речевое развитие'!F36="","",IF('Речевое развитие'!F36&gt;1.5,"сформирован",IF('Речевое развитие'!F36&lt;0.5,"не сформирован", "в стадии формирования")))</f>
        <v/>
      </c>
      <c r="AL36" s="163" t="str">
        <f>IF('Речевое развитие'!G36="","",IF('Речевое развитие'!G36&gt;1.5,"сформирован",IF('Речевое развитие'!G36&lt;0.5,"не сформирован", "в стадии формирования")))</f>
        <v/>
      </c>
      <c r="AM36" s="163" t="str">
        <f>IF('Речевое развитие'!H36="","",IF('Речевое развитие'!H36&gt;1.5,"сформирован",IF('Речевое развитие'!H36&lt;0.5,"не сформирован", "в стадии формирования")))</f>
        <v/>
      </c>
      <c r="AN36" s="163" t="str">
        <f>IF('Речевое развитие'!I36="","",IF('Речевое развитие'!I36&gt;1.5,"сформирован",IF('Речевое развитие'!I36&lt;0.5,"не сформирован", "в стадии формирования")))</f>
        <v/>
      </c>
      <c r="AO36" s="163" t="str">
        <f>IF('Речевое развитие'!J36="","",IF('Речевое развитие'!J36&gt;1.5,"сформирован",IF('Речевое развитие'!J36&lt;0.5,"не сформирован", "в стадии формирования")))</f>
        <v/>
      </c>
      <c r="AP36" s="163" t="str">
        <f>IF('Речевое развитие'!K36="","",IF('Речевое развитие'!K36&gt;1.5,"сформирован",IF('Речевое развитие'!K36&lt;0.5,"не сформирован", "в стадии формирования")))</f>
        <v/>
      </c>
      <c r="AQ36" s="183"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96" t="str">
        <f t="shared" si="3"/>
        <v/>
      </c>
      <c r="AS36" s="163"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163" t="str">
        <f>IF('Физическое развитие'!D36="","",IF('Физическое развитие'!D36&gt;1.5,"сформирован",IF('Физическое развитие'!D36&lt;0.5,"не сформирован", "в стадии формирования")))</f>
        <v/>
      </c>
      <c r="AU36" s="163" t="str">
        <f>IF('Физическое развитие'!E36="","",IF('Физическое развитие'!E36&gt;1.5,"сформирован",IF('Физическое развитие'!E36&lt;0.5,"не сформирован", "в стадии формирования")))</f>
        <v/>
      </c>
      <c r="AV36" s="163" t="str">
        <f>IF('Физическое развитие'!F36="","",IF('Физическое развитие'!F36&gt;1.5,"сформирован",IF('Физическое развитие'!F36&lt;0.5,"не сформирован", "в стадии формирования")))</f>
        <v/>
      </c>
      <c r="AW36" s="163" t="str">
        <f>IF('Физическое развитие'!G36="","",IF('Физическое развитие'!G36&gt;1.5,"сформирован",IF('Физическое развитие'!G36&lt;0.5,"не сформирован", "в стадии формирования")))</f>
        <v/>
      </c>
      <c r="AX36" s="163" t="str">
        <f>IF('Физическое развитие'!H36="","",IF('Физическое развитие'!H36&gt;1.5,"сформирован",IF('Физическое развитие'!H36&lt;0.5,"не сформирован", "в стадии формирования")))</f>
        <v/>
      </c>
      <c r="AY36" s="163" t="str">
        <f>IF('Физическое развитие'!I36="","",IF('Физическое развитие'!I36&gt;1.5,"сформирован",IF('Физическое развитие'!I36&lt;0.5,"не сформирован", "в стадии формирования")))</f>
        <v/>
      </c>
      <c r="AZ36" s="163" t="str">
        <f>IF('Физическое развитие'!J36="","",IF('Физическое развитие'!J36&gt;1.5,"сформирован",IF('Физическое развитие'!J36&lt;0.5,"не сформирован", "в стадии формирования")))</f>
        <v/>
      </c>
      <c r="BA36" s="163" t="str">
        <f>IF('Физическое развитие'!K36="","",IF('Физическое развитие'!K36&gt;1.5,"сформирован",IF('Физическое развитие'!K36&lt;0.5,"не сформирован", "в стадии формирования")))</f>
        <v/>
      </c>
      <c r="BB36" s="163" t="str">
        <f>IF('Физическое развитие'!L36="","",IF('Физическое развитие'!L36&gt;1.5,"сформирован",IF('Физическое развитие'!L36&lt;0.5,"не сформирован", "в стадии формирования")))</f>
        <v/>
      </c>
      <c r="BC36" s="163" t="str">
        <f>IF('Физическое развитие'!M36="","",IF('Физическое развитие'!M36&gt;1.5,"сформирован",IF('Физическое развитие'!M36&lt;0.5,"не сформирован", "в стадии формирования")))</f>
        <v/>
      </c>
      <c r="BD36" s="163" t="str">
        <f>IF('Физическое развитие'!N36="","",IF('Физическое развитие'!N36&gt;1.5,"сформирован",IF('Физическое развитие'!N36&lt;0.5,"не сформирован", "в стадии формирования")))</f>
        <v/>
      </c>
      <c r="BE36" s="163" t="str">
        <f>IF('Физическое развитие'!O36="","",IF('Физическое развитие'!O36&gt;1.5,"сформирован",IF('Физическое развитие'!O36&lt;0.5,"не сформирован", "в стадии формирования")))</f>
        <v/>
      </c>
      <c r="BF36" s="183"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96" t="str">
        <f t="shared" si="4"/>
        <v/>
      </c>
      <c r="BH36" s="96"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9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9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96"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96"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96"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96"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96"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96"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96"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9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96" t="str">
        <f>IF('Физическое развитие'!Q36="","",IF('Физическое развитие'!Q36&gt;1.5,"сформирован",IF('Физическое развитие'!Q36&lt;0.5,"не сформирован", "в стадии формирования")))</f>
        <v/>
      </c>
      <c r="BT36" s="96" t="str">
        <f>IF('Физическое развитие'!R36="","",IF('Физическое развитие'!R36&gt;1.5,"сформирован",IF('Физическое развитие'!R36&lt;0.5,"не сформирован", "в стадии формирования")))</f>
        <v/>
      </c>
      <c r="BU36" s="96" t="str">
        <f>IF('Физическое развитие'!S36="","",IF('Физическое развитие'!S36&gt;1.5,"сформирован",IF('Физическое развитие'!S36&lt;0.5,"не сформирован", "в стадии формирования")))</f>
        <v/>
      </c>
      <c r="BV36" s="96" t="str">
        <f>IF('Физическое развитие'!T36="","",IF('Физическое развитие'!T36&gt;1.5,"сформирован",IF('Физическое развитие'!T36&lt;0.5,"не сформирован", "в стадии формирования")))</f>
        <v/>
      </c>
      <c r="BW36" s="96" t="str">
        <f>IF('Физическое развитие'!U36="","",IF('Физическое развитие'!U36&gt;1.5,"сформирован",IF('Физическое развитие'!U36&lt;0.5,"не сформирован", "в стадии формирования")))</f>
        <v/>
      </c>
      <c r="BX36" s="183"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96" t="str">
        <f t="shared" si="5"/>
        <v/>
      </c>
      <c r="BZ36" s="96"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96"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96"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96" t="str">
        <f>IF('Познавательное развитие'!D37="","",IF('Познавательное развитие'!D37&gt;1.5,"сформирован",IF('Познавательное развитие'!D37&lt;0.5,"не сформирован", "в стадии формирования")))</f>
        <v/>
      </c>
      <c r="CD36" s="96" t="str">
        <f>IF('Познавательное развитие'!E37="","",IF('Познавательное развитие'!E37&gt;1.5,"сформирован",IF('Познавательное развитие'!E37&lt;0.5,"не сформирован", "в стадии формирования")))</f>
        <v/>
      </c>
      <c r="CE36" s="96" t="str">
        <f>IF('Познавательное развитие'!F37="","",IF('Познавательное развитие'!F37&gt;1.5,"сформирован",IF('Познавательное развитие'!F37&lt;0.5,"не сформирован", "в стадии формирования")))</f>
        <v/>
      </c>
      <c r="CF36" s="96" t="str">
        <f>IF('Познавательное развитие'!I37="","",IF('Познавательное развитие'!I37&gt;1.5,"сформирован",IF('Познавательное развитие'!I37&lt;0.5,"не сформирован", "в стадии формирования")))</f>
        <v/>
      </c>
      <c r="CG36" s="96" t="str">
        <f>IF('Познавательное развитие'!J37="","",IF('Познавательное развитие'!J37&gt;1.5,"сформирован",IF('Познавательное развитие'!J37&lt;0.5,"не сформирован", "в стадии формирования")))</f>
        <v/>
      </c>
      <c r="CH36" s="96" t="str">
        <f>IF('Познавательное развитие'!K37="","",IF('Познавательное развитие'!K37&gt;1.5,"сформирован",IF('Познавательное развитие'!K37&lt;0.5,"не сформирован", "в стадии формирования")))</f>
        <v/>
      </c>
      <c r="CI36" s="96" t="str">
        <f>IF('Познавательное развитие'!L37="","",IF('Познавательное развитие'!L37&gt;1.5,"сформирован",IF('Познавательное развитие'!L37&lt;0.5,"не сформирован", "в стадии формирования")))</f>
        <v/>
      </c>
      <c r="CJ36" s="96" t="str">
        <f>IF('Познавательное развитие'!M37="","",IF('Познавательное развитие'!M37&gt;1.5,"сформирован",IF('Познавательное развитие'!M37&lt;0.5,"не сформирован", "в стадии формирования")))</f>
        <v/>
      </c>
      <c r="CK36" s="96" t="str">
        <f>IF('Познавательное развитие'!S37="","",IF('Познавательное развитие'!S37&gt;1.5,"сформирован",IF('Познавательное развитие'!S37&lt;0.5,"не сформирован", "в стадии формирования")))</f>
        <v/>
      </c>
      <c r="CL36" s="96" t="str">
        <f>IF('Познавательное развитие'!T37="","",IF('Познавательное развитие'!T37&gt;1.5,"сформирован",IF('Познавательное развитие'!T37&lt;0.5,"не сформирован", "в стадии формирования")))</f>
        <v/>
      </c>
      <c r="CM36" s="96" t="str">
        <f>IF('Познавательное развитие'!V37="","",IF('Познавательное развитие'!V37&gt;1.5,"сформирован",IF('Познавательное развитие'!V37&lt;0.5,"не сформирован", "в стадии формирования")))</f>
        <v/>
      </c>
      <c r="CN36" s="96" t="str">
        <f>IF('Познавательное развитие'!W37="","",IF('Познавательное развитие'!W37&gt;1.5,"сформирован",IF('Познавательное развитие'!W37&lt;0.5,"не сформирован", "в стадии формирования")))</f>
        <v/>
      </c>
      <c r="CO36" s="96" t="str">
        <f>IF('Познавательное развитие'!AD37="","",IF('Познавательное развитие'!AD37&gt;1.5,"сформирован",IF('Познавательное развитие'!AD37&lt;0.5,"не сформирован", "в стадии формирования")))</f>
        <v/>
      </c>
      <c r="CP36" s="96" t="str">
        <f>IF('Познавательное развитие'!AI37="","",IF('Познавательное развитие'!AI37&gt;1.5,"сформирован",IF('Познавательное развитие'!AI37&lt;0.5,"не сформирован", "в стадии формирования")))</f>
        <v/>
      </c>
      <c r="CQ36" s="96" t="str">
        <f>IF('Познавательное развитие'!AK37="","",IF('Познавательное развитие'!AK37&gt;1.5,"сформирован",IF('Познавательное развитие'!AK37&lt;0.5,"не сформирован", "в стадии формирования")))</f>
        <v/>
      </c>
      <c r="CR36" s="96" t="str">
        <f>IF('Познавательное развитие'!AL37="","",IF('Познавательное развитие'!AL37&gt;1.5,"сформирован",IF('Познавательное развитие'!AL37&lt;0.5,"не сформирован", "в стадии формирования")))</f>
        <v/>
      </c>
      <c r="CS36" s="96" t="str">
        <f>IF('Речевое развитие'!S36="","",IF('Речевое развитие'!S36&gt;1.5,"сформирован",IF('Речевое развитие'!S36&lt;0.5,"не сформирован", "в стадии формирования")))</f>
        <v/>
      </c>
      <c r="CT36" s="96" t="str">
        <f>IF('Речевое развитие'!T36="","",IF('Речевое развитие'!T36&gt;1.5,"сформирован",IF('Речевое развитие'!T36&lt;0.5,"не сформирован", "в стадии формирования")))</f>
        <v/>
      </c>
      <c r="CU36" s="96" t="str">
        <f>IF('Речевое развитие'!U36="","",IF('Речевое развитие'!U36&gt;1.5,"сформирован",IF('Речевое развитие'!U36&lt;0.5,"не сформирован", "в стадии формирования")))</f>
        <v/>
      </c>
      <c r="CV36" s="96" t="str">
        <f>IF('Речевое развитие'!V36="","",IF('Речевое развитие'!V36&gt;1.5,"сформирован",IF('Речевое развитие'!V36&lt;0.5,"не сформирован", "в стадии формирования")))</f>
        <v/>
      </c>
      <c r="CW36" s="96"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96"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96"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96"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96"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183"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96" t="str">
        <f t="shared" si="6"/>
        <v/>
      </c>
    </row>
    <row r="37" spans="1:107">
      <c r="A37" s="322">
        <f>список!A35</f>
        <v>34</v>
      </c>
      <c r="B37" s="153" t="str">
        <f>IF(список!B35="","",список!B35)</f>
        <v/>
      </c>
      <c r="C37" s="149">
        <f>IF(список!C35="","",список!C35)</f>
        <v>0</v>
      </c>
      <c r="D37" s="324"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324"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324"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324"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324"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325" t="str">
        <f>IF('Речевое развитие'!X37="","",IF('Речевое развитие'!X37&gt;1.5,"сформирован",IF('Речевое развитие'!X37&lt;0.5,"не сформирован", "в стадии формирования")))</f>
        <v/>
      </c>
      <c r="J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323" t="str">
        <f>IF('Физическое развитие'!M37="","",IF('Физическое развитие'!M37&gt;1.5,"сформирован",IF('Физическое развитие'!M37&lt;0.5,"не сформирован", "в стадии формирования")))</f>
        <v/>
      </c>
      <c r="L37" s="183"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324" t="str">
        <f t="shared" si="0"/>
        <v/>
      </c>
      <c r="N37" s="165"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165"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165"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165"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165"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165"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165"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165"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16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183"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96" t="str">
        <f t="shared" si="1"/>
        <v/>
      </c>
      <c r="Y37" s="163"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96" t="str">
        <f>IF('Познавательное развитие'!U38="","",IF('Познавательное развитие'!U38&gt;1.5,"сформирован",IF('Познавательное развитие'!U38&lt;0.5,"не сформирован", "в стадии формирования")))</f>
        <v/>
      </c>
      <c r="AA37" s="96" t="str">
        <f>IF('Речевое развитие'!P37="","",IF('Речевое развитие'!P37&gt;1.5,"сформирован",IF('Речевое развитие'!P37&lt;0.5,"не сформирован", "в стадии формирования")))</f>
        <v/>
      </c>
      <c r="AB37" s="96" t="str">
        <f>IF('Речевое развитие'!Q37="","",IF('Речевое развитие'!Q37&gt;1.5,"сформирован",IF('Речевое развитие'!Q37&lt;0.5,"не сформирован", "в стадии формирования")))</f>
        <v/>
      </c>
      <c r="AC37" s="167"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167"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167"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149" t="str">
        <f>IF('Физическое развитие'!T37="","",IF('Физическое развитие'!T37&gt;1.5,"сформирован",IF('Физическое развитие'!T37&lt;0.5,"не сформирован", "в стадии формирования")))</f>
        <v/>
      </c>
      <c r="AG37" s="183"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96" t="str">
        <f t="shared" si="7"/>
        <v/>
      </c>
      <c r="AI37" s="163" t="str">
        <f>IF('Речевое развитие'!D37="","",IF('Речевое развитие'!D37&gt;1.5,"сформирован",IF('Речевое развитие'!D37&lt;0.5,"не сформирован", "в стадии формирования")))</f>
        <v/>
      </c>
      <c r="AJ37" s="163" t="str">
        <f>IF('Речевое развитие'!E37="","",IF('Речевое развитие'!E37&gt;1.5,"сформирован",IF('Речевое развитие'!E37&lt;0.5,"не сформирован", "в стадии формирования")))</f>
        <v/>
      </c>
      <c r="AK37" s="163" t="str">
        <f>IF('Речевое развитие'!F37="","",IF('Речевое развитие'!F37&gt;1.5,"сформирован",IF('Речевое развитие'!F37&lt;0.5,"не сформирован", "в стадии формирования")))</f>
        <v/>
      </c>
      <c r="AL37" s="163" t="str">
        <f>IF('Речевое развитие'!G37="","",IF('Речевое развитие'!G37&gt;1.5,"сформирован",IF('Речевое развитие'!G37&lt;0.5,"не сформирован", "в стадии формирования")))</f>
        <v/>
      </c>
      <c r="AM37" s="163" t="str">
        <f>IF('Речевое развитие'!H37="","",IF('Речевое развитие'!H37&gt;1.5,"сформирован",IF('Речевое развитие'!H37&lt;0.5,"не сформирован", "в стадии формирования")))</f>
        <v/>
      </c>
      <c r="AN37" s="163" t="str">
        <f>IF('Речевое развитие'!I37="","",IF('Речевое развитие'!I37&gt;1.5,"сформирован",IF('Речевое развитие'!I37&lt;0.5,"не сформирован", "в стадии формирования")))</f>
        <v/>
      </c>
      <c r="AO37" s="163" t="str">
        <f>IF('Речевое развитие'!J37="","",IF('Речевое развитие'!J37&gt;1.5,"сформирован",IF('Речевое развитие'!J37&lt;0.5,"не сформирован", "в стадии формирования")))</f>
        <v/>
      </c>
      <c r="AP37" s="163" t="str">
        <f>IF('Речевое развитие'!K37="","",IF('Речевое развитие'!K37&gt;1.5,"сформирован",IF('Речевое развитие'!K37&lt;0.5,"не сформирован", "в стадии формирования")))</f>
        <v/>
      </c>
      <c r="AQ37" s="183"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96" t="str">
        <f t="shared" si="3"/>
        <v/>
      </c>
      <c r="AS37" s="163"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163" t="str">
        <f>IF('Физическое развитие'!D37="","",IF('Физическое развитие'!D37&gt;1.5,"сформирован",IF('Физическое развитие'!D37&lt;0.5,"не сформирован", "в стадии формирования")))</f>
        <v/>
      </c>
      <c r="AU37" s="163" t="str">
        <f>IF('Физическое развитие'!E37="","",IF('Физическое развитие'!E37&gt;1.5,"сформирован",IF('Физическое развитие'!E37&lt;0.5,"не сформирован", "в стадии формирования")))</f>
        <v/>
      </c>
      <c r="AV37" s="163" t="str">
        <f>IF('Физическое развитие'!F37="","",IF('Физическое развитие'!F37&gt;1.5,"сформирован",IF('Физическое развитие'!F37&lt;0.5,"не сформирован", "в стадии формирования")))</f>
        <v/>
      </c>
      <c r="AW37" s="163" t="str">
        <f>IF('Физическое развитие'!G37="","",IF('Физическое развитие'!G37&gt;1.5,"сформирован",IF('Физическое развитие'!G37&lt;0.5,"не сформирован", "в стадии формирования")))</f>
        <v/>
      </c>
      <c r="AX37" s="163" t="str">
        <f>IF('Физическое развитие'!H37="","",IF('Физическое развитие'!H37&gt;1.5,"сформирован",IF('Физическое развитие'!H37&lt;0.5,"не сформирован", "в стадии формирования")))</f>
        <v/>
      </c>
      <c r="AY37" s="163" t="str">
        <f>IF('Физическое развитие'!I37="","",IF('Физическое развитие'!I37&gt;1.5,"сформирован",IF('Физическое развитие'!I37&lt;0.5,"не сформирован", "в стадии формирования")))</f>
        <v/>
      </c>
      <c r="AZ37" s="163" t="str">
        <f>IF('Физическое развитие'!J37="","",IF('Физическое развитие'!J37&gt;1.5,"сформирован",IF('Физическое развитие'!J37&lt;0.5,"не сформирован", "в стадии формирования")))</f>
        <v/>
      </c>
      <c r="BA37" s="163" t="str">
        <f>IF('Физическое развитие'!K37="","",IF('Физическое развитие'!K37&gt;1.5,"сформирован",IF('Физическое развитие'!K37&lt;0.5,"не сформирован", "в стадии формирования")))</f>
        <v/>
      </c>
      <c r="BB37" s="163" t="str">
        <f>IF('Физическое развитие'!L37="","",IF('Физическое развитие'!L37&gt;1.5,"сформирован",IF('Физическое развитие'!L37&lt;0.5,"не сформирован", "в стадии формирования")))</f>
        <v/>
      </c>
      <c r="BC37" s="163" t="str">
        <f>IF('Физическое развитие'!M37="","",IF('Физическое развитие'!M37&gt;1.5,"сформирован",IF('Физическое развитие'!M37&lt;0.5,"не сформирован", "в стадии формирования")))</f>
        <v/>
      </c>
      <c r="BD37" s="163" t="str">
        <f>IF('Физическое развитие'!N37="","",IF('Физическое развитие'!N37&gt;1.5,"сформирован",IF('Физическое развитие'!N37&lt;0.5,"не сформирован", "в стадии формирования")))</f>
        <v/>
      </c>
      <c r="BE37" s="163" t="str">
        <f>IF('Физическое развитие'!O37="","",IF('Физическое развитие'!O37&gt;1.5,"сформирован",IF('Физическое развитие'!O37&lt;0.5,"не сформирован", "в стадии формирования")))</f>
        <v/>
      </c>
      <c r="BF37" s="183"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96" t="str">
        <f t="shared" si="4"/>
        <v/>
      </c>
      <c r="BH37" s="96"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96"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96"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96"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96"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96"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96"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96"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96"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96"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96"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96" t="str">
        <f>IF('Физическое развитие'!Q37="","",IF('Физическое развитие'!Q37&gt;1.5,"сформирован",IF('Физическое развитие'!Q37&lt;0.5,"не сформирован", "в стадии формирования")))</f>
        <v/>
      </c>
      <c r="BT37" s="96" t="str">
        <f>IF('Физическое развитие'!R37="","",IF('Физическое развитие'!R37&gt;1.5,"сформирован",IF('Физическое развитие'!R37&lt;0.5,"не сформирован", "в стадии формирования")))</f>
        <v/>
      </c>
      <c r="BU37" s="96" t="str">
        <f>IF('Физическое развитие'!S37="","",IF('Физическое развитие'!S37&gt;1.5,"сформирован",IF('Физическое развитие'!S37&lt;0.5,"не сформирован", "в стадии формирования")))</f>
        <v/>
      </c>
      <c r="BV37" s="96" t="str">
        <f>IF('Физическое развитие'!T37="","",IF('Физическое развитие'!T37&gt;1.5,"сформирован",IF('Физическое развитие'!T37&lt;0.5,"не сформирован", "в стадии формирования")))</f>
        <v/>
      </c>
      <c r="BW37" s="96" t="str">
        <f>IF('Физическое развитие'!U37="","",IF('Физическое развитие'!U37&gt;1.5,"сформирован",IF('Физическое развитие'!U37&lt;0.5,"не сформирован", "в стадии формирования")))</f>
        <v/>
      </c>
      <c r="BX37" s="183"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96" t="str">
        <f t="shared" si="5"/>
        <v/>
      </c>
      <c r="BZ37" s="96"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96"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9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96" t="str">
        <f>IF('Познавательное развитие'!D38="","",IF('Познавательное развитие'!D38&gt;1.5,"сформирован",IF('Познавательное развитие'!D38&lt;0.5,"не сформирован", "в стадии формирования")))</f>
        <v/>
      </c>
      <c r="CD37" s="96" t="str">
        <f>IF('Познавательное развитие'!E38="","",IF('Познавательное развитие'!E38&gt;1.5,"сформирован",IF('Познавательное развитие'!E38&lt;0.5,"не сформирован", "в стадии формирования")))</f>
        <v/>
      </c>
      <c r="CE37" s="96" t="str">
        <f>IF('Познавательное развитие'!F38="","",IF('Познавательное развитие'!F38&gt;1.5,"сформирован",IF('Познавательное развитие'!F38&lt;0.5,"не сформирован", "в стадии формирования")))</f>
        <v/>
      </c>
      <c r="CF37" s="96" t="str">
        <f>IF('Познавательное развитие'!I38="","",IF('Познавательное развитие'!I38&gt;1.5,"сформирован",IF('Познавательное развитие'!I38&lt;0.5,"не сформирован", "в стадии формирования")))</f>
        <v/>
      </c>
      <c r="CG37" s="96" t="str">
        <f>IF('Познавательное развитие'!J38="","",IF('Познавательное развитие'!J38&gt;1.5,"сформирован",IF('Познавательное развитие'!J38&lt;0.5,"не сформирован", "в стадии формирования")))</f>
        <v/>
      </c>
      <c r="CH37" s="96" t="str">
        <f>IF('Познавательное развитие'!K38="","",IF('Познавательное развитие'!K38&gt;1.5,"сформирован",IF('Познавательное развитие'!K38&lt;0.5,"не сформирован", "в стадии формирования")))</f>
        <v/>
      </c>
      <c r="CI37" s="96" t="str">
        <f>IF('Познавательное развитие'!L38="","",IF('Познавательное развитие'!L38&gt;1.5,"сформирован",IF('Познавательное развитие'!L38&lt;0.5,"не сформирован", "в стадии формирования")))</f>
        <v/>
      </c>
      <c r="CJ37" s="96" t="str">
        <f>IF('Познавательное развитие'!M38="","",IF('Познавательное развитие'!M38&gt;1.5,"сформирован",IF('Познавательное развитие'!M38&lt;0.5,"не сформирован", "в стадии формирования")))</f>
        <v/>
      </c>
      <c r="CK37" s="96" t="str">
        <f>IF('Познавательное развитие'!S38="","",IF('Познавательное развитие'!S38&gt;1.5,"сформирован",IF('Познавательное развитие'!S38&lt;0.5,"не сформирован", "в стадии формирования")))</f>
        <v/>
      </c>
      <c r="CL37" s="96" t="str">
        <f>IF('Познавательное развитие'!T38="","",IF('Познавательное развитие'!T38&gt;1.5,"сформирован",IF('Познавательное развитие'!T38&lt;0.5,"не сформирован", "в стадии формирования")))</f>
        <v/>
      </c>
      <c r="CM37" s="96" t="str">
        <f>IF('Познавательное развитие'!V38="","",IF('Познавательное развитие'!V38&gt;1.5,"сформирован",IF('Познавательное развитие'!V38&lt;0.5,"не сформирован", "в стадии формирования")))</f>
        <v/>
      </c>
      <c r="CN37" s="96" t="str">
        <f>IF('Познавательное развитие'!W38="","",IF('Познавательное развитие'!W38&gt;1.5,"сформирован",IF('Познавательное развитие'!W38&lt;0.5,"не сформирован", "в стадии формирования")))</f>
        <v/>
      </c>
      <c r="CO37" s="96" t="str">
        <f>IF('Познавательное развитие'!AD38="","",IF('Познавательное развитие'!AD38&gt;1.5,"сформирован",IF('Познавательное развитие'!AD38&lt;0.5,"не сформирован", "в стадии формирования")))</f>
        <v/>
      </c>
      <c r="CP37" s="96" t="str">
        <f>IF('Познавательное развитие'!AI38="","",IF('Познавательное развитие'!AI38&gt;1.5,"сформирован",IF('Познавательное развитие'!AI38&lt;0.5,"не сформирован", "в стадии формирования")))</f>
        <v/>
      </c>
      <c r="CQ37" s="96" t="str">
        <f>IF('Познавательное развитие'!AK38="","",IF('Познавательное развитие'!AK38&gt;1.5,"сформирован",IF('Познавательное развитие'!AK38&lt;0.5,"не сформирован", "в стадии формирования")))</f>
        <v/>
      </c>
      <c r="CR37" s="96" t="str">
        <f>IF('Познавательное развитие'!AL38="","",IF('Познавательное развитие'!AL38&gt;1.5,"сформирован",IF('Познавательное развитие'!AL38&lt;0.5,"не сформирован", "в стадии формирования")))</f>
        <v/>
      </c>
      <c r="CS37" s="96" t="str">
        <f>IF('Речевое развитие'!S37="","",IF('Речевое развитие'!S37&gt;1.5,"сформирован",IF('Речевое развитие'!S37&lt;0.5,"не сформирован", "в стадии формирования")))</f>
        <v/>
      </c>
      <c r="CT37" s="96" t="str">
        <f>IF('Речевое развитие'!T37="","",IF('Речевое развитие'!T37&gt;1.5,"сформирован",IF('Речевое развитие'!T37&lt;0.5,"не сформирован", "в стадии формирования")))</f>
        <v/>
      </c>
      <c r="CU37" s="96" t="str">
        <f>IF('Речевое развитие'!U37="","",IF('Речевое развитие'!U37&gt;1.5,"сформирован",IF('Речевое развитие'!U37&lt;0.5,"не сформирован", "в стадии формирования")))</f>
        <v/>
      </c>
      <c r="CV37" s="96" t="str">
        <f>IF('Речевое развитие'!V37="","",IF('Речевое развитие'!V37&gt;1.5,"сформирован",IF('Речевое развитие'!V37&lt;0.5,"не сформирован", "в стадии формирования")))</f>
        <v/>
      </c>
      <c r="CW37" s="96"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96"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96"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96"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96"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183"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96" t="str">
        <f t="shared" si="6"/>
        <v/>
      </c>
    </row>
    <row r="38" spans="1:107" s="321" customFormat="1" ht="15.75" thickBot="1">
      <c r="A38" s="96">
        <f>список!A36</f>
        <v>35</v>
      </c>
      <c r="B38" s="153" t="str">
        <f>IF(список!B36="","",список!B36)</f>
        <v/>
      </c>
      <c r="C38" s="149">
        <f>IF(список!C36="","",список!C36)</f>
        <v>0</v>
      </c>
      <c r="D38" s="96"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96"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96"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96"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96" t="str">
        <f>IF('Речевое развитие'!X38="","",IF('Речевое развитие'!X38&gt;1.5,"сформирован",IF('Речевое развитие'!X38&lt;0.5,"не сформирован", "в стадии формирования")))</f>
        <v/>
      </c>
      <c r="J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96" t="str">
        <f>IF('Физическое развитие'!M38="","",IF('Физическое развитие'!M38&gt;1.5,"сформирован",IF('Физическое развитие'!M38&lt;0.5,"не сформирован", "в стадии формирования")))</f>
        <v/>
      </c>
      <c r="L38" s="183"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96" t="str">
        <f t="shared" si="0"/>
        <v/>
      </c>
      <c r="N38" s="165"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165"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165"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165"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165"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165"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165"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165"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16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320"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96" t="str">
        <f t="shared" si="1"/>
        <v/>
      </c>
      <c r="Y38" s="163"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96" t="str">
        <f>IF('Познавательное развитие'!U39="","",IF('Познавательное развитие'!U39&gt;1.5,"сформирован",IF('Познавательное развитие'!U39&lt;0.5,"не сформирован", "в стадии формирования")))</f>
        <v/>
      </c>
      <c r="AA38" s="96" t="str">
        <f>IF('Речевое развитие'!P38="","",IF('Речевое развитие'!P38&gt;1.5,"сформирован",IF('Речевое развитие'!P38&lt;0.5,"не сформирован", "в стадии формирования")))</f>
        <v/>
      </c>
      <c r="AB38" s="96" t="str">
        <f>IF('Речевое развитие'!Q38="","",IF('Речевое развитие'!Q38&gt;1.5,"сформирован",IF('Речевое развитие'!Q38&lt;0.5,"не сформирован", "в стадии формирования")))</f>
        <v/>
      </c>
      <c r="AC38" s="167"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167"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167"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149" t="str">
        <f>IF('Физическое развитие'!T38="","",IF('Физическое развитие'!T38&gt;1.5,"сформирован",IF('Физическое развитие'!T38&lt;0.5,"не сформирован", "в стадии формирования")))</f>
        <v/>
      </c>
      <c r="AG38" s="320"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96" t="str">
        <f t="shared" si="7"/>
        <v/>
      </c>
      <c r="AI38" s="163" t="str">
        <f>IF('Речевое развитие'!D38="","",IF('Речевое развитие'!D38&gt;1.5,"сформирован",IF('Речевое развитие'!D38&lt;0.5,"не сформирован", "в стадии формирования")))</f>
        <v/>
      </c>
      <c r="AJ38" s="163" t="str">
        <f>IF('Речевое развитие'!E38="","",IF('Речевое развитие'!E38&gt;1.5,"сформирован",IF('Речевое развитие'!E38&lt;0.5,"не сформирован", "в стадии формирования")))</f>
        <v/>
      </c>
      <c r="AK38" s="163" t="str">
        <f>IF('Речевое развитие'!F38="","",IF('Речевое развитие'!F38&gt;1.5,"сформирован",IF('Речевое развитие'!F38&lt;0.5,"не сформирован", "в стадии формирования")))</f>
        <v/>
      </c>
      <c r="AL38" s="163" t="str">
        <f>IF('Речевое развитие'!G38="","",IF('Речевое развитие'!G38&gt;1.5,"сформирован",IF('Речевое развитие'!G38&lt;0.5,"не сформирован", "в стадии формирования")))</f>
        <v/>
      </c>
      <c r="AM38" s="163" t="str">
        <f>IF('Речевое развитие'!H38="","",IF('Речевое развитие'!H38&gt;1.5,"сформирован",IF('Речевое развитие'!H38&lt;0.5,"не сформирован", "в стадии формирования")))</f>
        <v/>
      </c>
      <c r="AN38" s="163" t="str">
        <f>IF('Речевое развитие'!I38="","",IF('Речевое развитие'!I38&gt;1.5,"сформирован",IF('Речевое развитие'!I38&lt;0.5,"не сформирован", "в стадии формирования")))</f>
        <v/>
      </c>
      <c r="AO38" s="163" t="str">
        <f>IF('Речевое развитие'!J38="","",IF('Речевое развитие'!J38&gt;1.5,"сформирован",IF('Речевое развитие'!J38&lt;0.5,"не сформирован", "в стадии формирования")))</f>
        <v/>
      </c>
      <c r="AP38" s="163" t="str">
        <f>IF('Речевое развитие'!K38="","",IF('Речевое развитие'!K38&gt;1.5,"сформирован",IF('Речевое развитие'!K38&lt;0.5,"не сформирован", "в стадии формирования")))</f>
        <v/>
      </c>
      <c r="AQ38" s="183"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96" t="str">
        <f t="shared" si="3"/>
        <v/>
      </c>
      <c r="AS38" s="163"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163" t="str">
        <f>IF('Физическое развитие'!D38="","",IF('Физическое развитие'!D38&gt;1.5,"сформирован",IF('Физическое развитие'!D38&lt;0.5,"не сформирован", "в стадии формирования")))</f>
        <v/>
      </c>
      <c r="AU38" s="163" t="str">
        <f>IF('Физическое развитие'!E38="","",IF('Физическое развитие'!E38&gt;1.5,"сформирован",IF('Физическое развитие'!E38&lt;0.5,"не сформирован", "в стадии формирования")))</f>
        <v/>
      </c>
      <c r="AV38" s="163" t="str">
        <f>IF('Физическое развитие'!F38="","",IF('Физическое развитие'!F38&gt;1.5,"сформирован",IF('Физическое развитие'!F38&lt;0.5,"не сформирован", "в стадии формирования")))</f>
        <v/>
      </c>
      <c r="AW38" s="163" t="str">
        <f>IF('Физическое развитие'!G38="","",IF('Физическое развитие'!G38&gt;1.5,"сформирован",IF('Физическое развитие'!G38&lt;0.5,"не сформирован", "в стадии формирования")))</f>
        <v/>
      </c>
      <c r="AX38" s="163" t="str">
        <f>IF('Физическое развитие'!H38="","",IF('Физическое развитие'!H38&gt;1.5,"сформирован",IF('Физическое развитие'!H38&lt;0.5,"не сформирован", "в стадии формирования")))</f>
        <v/>
      </c>
      <c r="AY38" s="163" t="str">
        <f>IF('Физическое развитие'!I38="","",IF('Физическое развитие'!I38&gt;1.5,"сформирован",IF('Физическое развитие'!I38&lt;0.5,"не сформирован", "в стадии формирования")))</f>
        <v/>
      </c>
      <c r="AZ38" s="163" t="str">
        <f>IF('Физическое развитие'!J38="","",IF('Физическое развитие'!J38&gt;1.5,"сформирован",IF('Физическое развитие'!J38&lt;0.5,"не сформирован", "в стадии формирования")))</f>
        <v/>
      </c>
      <c r="BA38" s="163" t="str">
        <f>IF('Физическое развитие'!K38="","",IF('Физическое развитие'!K38&gt;1.5,"сформирован",IF('Физическое развитие'!K38&lt;0.5,"не сформирован", "в стадии формирования")))</f>
        <v/>
      </c>
      <c r="BB38" s="163" t="str">
        <f>IF('Физическое развитие'!L38="","",IF('Физическое развитие'!L38&gt;1.5,"сформирован",IF('Физическое развитие'!L38&lt;0.5,"не сформирован", "в стадии формирования")))</f>
        <v/>
      </c>
      <c r="BC38" s="163" t="str">
        <f>IF('Физическое развитие'!M38="","",IF('Физическое развитие'!M38&gt;1.5,"сформирован",IF('Физическое развитие'!M38&lt;0.5,"не сформирован", "в стадии формирования")))</f>
        <v/>
      </c>
      <c r="BD38" s="163" t="str">
        <f>IF('Физическое развитие'!N38="","",IF('Физическое развитие'!N38&gt;1.5,"сформирован",IF('Физическое развитие'!N38&lt;0.5,"не сформирован", "в стадии формирования")))</f>
        <v/>
      </c>
      <c r="BE38" s="163" t="str">
        <f>IF('Физическое развитие'!O38="","",IF('Физическое развитие'!O38&gt;1.5,"сформирован",IF('Физическое развитие'!O38&lt;0.5,"не сформирован", "в стадии формирования")))</f>
        <v/>
      </c>
      <c r="BF38" s="183"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96" t="str">
        <f t="shared" si="4"/>
        <v/>
      </c>
      <c r="BH38" s="96"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96"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96"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96"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96"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96"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96"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96"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96"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96"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96"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96" t="str">
        <f>IF('Физическое развитие'!Q38="","",IF('Физическое развитие'!Q38&gt;1.5,"сформирован",IF('Физическое развитие'!Q38&lt;0.5,"не сформирован", "в стадии формирования")))</f>
        <v/>
      </c>
      <c r="BT38" s="96" t="str">
        <f>IF('Физическое развитие'!R38="","",IF('Физическое развитие'!R38&gt;1.5,"сформирован",IF('Физическое развитие'!R38&lt;0.5,"не сформирован", "в стадии формирования")))</f>
        <v/>
      </c>
      <c r="BU38" s="96" t="str">
        <f>IF('Физическое развитие'!S38="","",IF('Физическое развитие'!S38&gt;1.5,"сформирован",IF('Физическое развитие'!S38&lt;0.5,"не сформирован", "в стадии формирования")))</f>
        <v/>
      </c>
      <c r="BV38" s="96" t="str">
        <f>IF('Физическое развитие'!T38="","",IF('Физическое развитие'!T38&gt;1.5,"сформирован",IF('Физическое развитие'!T38&lt;0.5,"не сформирован", "в стадии формирования")))</f>
        <v/>
      </c>
      <c r="BW38" s="96" t="str">
        <f>IF('Физическое развитие'!U38="","",IF('Физическое развитие'!U38&gt;1.5,"сформирован",IF('Физическое развитие'!U38&lt;0.5,"не сформирован", "в стадии формирования")))</f>
        <v/>
      </c>
      <c r="BX38" s="183"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96" t="str">
        <f t="shared" si="5"/>
        <v/>
      </c>
      <c r="BZ38" s="96"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96"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96"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96" t="str">
        <f>IF('Познавательное развитие'!D39="","",IF('Познавательное развитие'!D39&gt;1.5,"сформирован",IF('Познавательное развитие'!D39&lt;0.5,"не сформирован", "в стадии формирования")))</f>
        <v/>
      </c>
      <c r="CD38" s="96" t="str">
        <f>IF('Познавательное развитие'!E39="","",IF('Познавательное развитие'!E39&gt;1.5,"сформирован",IF('Познавательное развитие'!E39&lt;0.5,"не сформирован", "в стадии формирования")))</f>
        <v/>
      </c>
      <c r="CE38" s="96" t="str">
        <f>IF('Познавательное развитие'!F39="","",IF('Познавательное развитие'!F39&gt;1.5,"сформирован",IF('Познавательное развитие'!F39&lt;0.5,"не сформирован", "в стадии формирования")))</f>
        <v/>
      </c>
      <c r="CF38" s="96" t="str">
        <f>IF('Познавательное развитие'!I39="","",IF('Познавательное развитие'!I39&gt;1.5,"сформирован",IF('Познавательное развитие'!I39&lt;0.5,"не сформирован", "в стадии формирования")))</f>
        <v/>
      </c>
      <c r="CG38" s="96" t="str">
        <f>IF('Познавательное развитие'!J39="","",IF('Познавательное развитие'!J39&gt;1.5,"сформирован",IF('Познавательное развитие'!J39&lt;0.5,"не сформирован", "в стадии формирования")))</f>
        <v/>
      </c>
      <c r="CH38" s="96" t="str">
        <f>IF('Познавательное развитие'!K39="","",IF('Познавательное развитие'!K39&gt;1.5,"сформирован",IF('Познавательное развитие'!K39&lt;0.5,"не сформирован", "в стадии формирования")))</f>
        <v/>
      </c>
      <c r="CI38" s="96" t="str">
        <f>IF('Познавательное развитие'!L39="","",IF('Познавательное развитие'!L39&gt;1.5,"сформирован",IF('Познавательное развитие'!L39&lt;0.5,"не сформирован", "в стадии формирования")))</f>
        <v/>
      </c>
      <c r="CJ38" s="96" t="str">
        <f>IF('Познавательное развитие'!M39="","",IF('Познавательное развитие'!M39&gt;1.5,"сформирован",IF('Познавательное развитие'!M39&lt;0.5,"не сформирован", "в стадии формирования")))</f>
        <v/>
      </c>
      <c r="CK38" s="96" t="str">
        <f>IF('Познавательное развитие'!S39="","",IF('Познавательное развитие'!S39&gt;1.5,"сформирован",IF('Познавательное развитие'!S39&lt;0.5,"не сформирован", "в стадии формирования")))</f>
        <v/>
      </c>
      <c r="CL38" s="96" t="str">
        <f>IF('Познавательное развитие'!T39="","",IF('Познавательное развитие'!T39&gt;1.5,"сформирован",IF('Познавательное развитие'!T39&lt;0.5,"не сформирован", "в стадии формирования")))</f>
        <v/>
      </c>
      <c r="CM38" s="96" t="str">
        <f>IF('Познавательное развитие'!V39="","",IF('Познавательное развитие'!V39&gt;1.5,"сформирован",IF('Познавательное развитие'!V39&lt;0.5,"не сформирован", "в стадии формирования")))</f>
        <v/>
      </c>
      <c r="CN38" s="96" t="str">
        <f>IF('Познавательное развитие'!W39="","",IF('Познавательное развитие'!W39&gt;1.5,"сформирован",IF('Познавательное развитие'!W39&lt;0.5,"не сформирован", "в стадии формирования")))</f>
        <v/>
      </c>
      <c r="CO38" s="96" t="str">
        <f>IF('Познавательное развитие'!AD39="","",IF('Познавательное развитие'!AD39&gt;1.5,"сформирован",IF('Познавательное развитие'!AD39&lt;0.5,"не сформирован", "в стадии формирования")))</f>
        <v/>
      </c>
      <c r="CP38" s="96" t="str">
        <f>IF('Познавательное развитие'!AI39="","",IF('Познавательное развитие'!AI39&gt;1.5,"сформирован",IF('Познавательное развитие'!AI39&lt;0.5,"не сформирован", "в стадии формирования")))</f>
        <v/>
      </c>
      <c r="CQ38" s="96" t="str">
        <f>IF('Познавательное развитие'!AK39="","",IF('Познавательное развитие'!AK39&gt;1.5,"сформирован",IF('Познавательное развитие'!AK39&lt;0.5,"не сформирован", "в стадии формирования")))</f>
        <v/>
      </c>
      <c r="CR38" s="96" t="str">
        <f>IF('Познавательное развитие'!AL39="","",IF('Познавательное развитие'!AL39&gt;1.5,"сформирован",IF('Познавательное развитие'!AL39&lt;0.5,"не сформирован", "в стадии формирования")))</f>
        <v/>
      </c>
      <c r="CS38" s="96" t="str">
        <f>IF('Речевое развитие'!S38="","",IF('Речевое развитие'!S38&gt;1.5,"сформирован",IF('Речевое развитие'!S38&lt;0.5,"не сформирован", "в стадии формирования")))</f>
        <v/>
      </c>
      <c r="CT38" s="96" t="str">
        <f>IF('Речевое развитие'!T38="","",IF('Речевое развитие'!T38&gt;1.5,"сформирован",IF('Речевое развитие'!T38&lt;0.5,"не сформирован", "в стадии формирования")))</f>
        <v/>
      </c>
      <c r="CU38" s="96" t="str">
        <f>IF('Речевое развитие'!U38="","",IF('Речевое развитие'!U38&gt;1.5,"сформирован",IF('Речевое развитие'!U38&lt;0.5,"не сформирован", "в стадии формирования")))</f>
        <v/>
      </c>
      <c r="CV38" s="96" t="str">
        <f>IF('Речевое развитие'!V38="","",IF('Речевое развитие'!V38&gt;1.5,"сформирован",IF('Речевое развитие'!V38&lt;0.5,"не сформирован", "в стадии формирования")))</f>
        <v/>
      </c>
      <c r="CW38" s="96"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96"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96"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96"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96"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183"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96" t="str">
        <f t="shared" si="6"/>
        <v/>
      </c>
    </row>
    <row r="39" spans="1:107" s="85" customFormat="1">
      <c r="K39" s="107"/>
      <c r="L39" s="183"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210"/>
      <c r="V39" s="107"/>
      <c r="W39" s="107"/>
      <c r="Y39" s="210"/>
      <c r="AG39" s="107"/>
      <c r="AI39" s="210"/>
      <c r="AQ39" s="107"/>
      <c r="AS39" s="210"/>
      <c r="AT39" s="210"/>
      <c r="BF39" s="333"/>
      <c r="BI39" s="96"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96"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96"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96"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96"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96"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96"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96"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96"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96"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96" t="str">
        <f>IF('Физическое развитие'!Q39="","",IF('Физическое развитие'!Q39&gt;1.5,"сформирован",IF('Физическое развитие'!Q39&lt;0.5,"не сформирован", "в стадии формирования")))</f>
        <v/>
      </c>
      <c r="BT39" s="96" t="str">
        <f>IF('Физическое развитие'!R39="","",IF('Физическое развитие'!R39&gt;1.5,"сформирован",IF('Физическое развитие'!R39&lt;0.5,"не сформирован", "в стадии формирования")))</f>
        <v/>
      </c>
      <c r="BU39" s="96" t="str">
        <f>IF('Физическое развитие'!S39="","",IF('Физическое развитие'!S39&gt;1.5,"сформирован",IF('Физическое развитие'!S39&lt;0.5,"не сформирован", "в стадии формирования")))</f>
        <v/>
      </c>
      <c r="BX39" s="183"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96"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96"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96" t="str">
        <f>IF('Познавательное развитие'!D40="","",IF('Познавательное развитие'!D40&gt;1.5,"сформирован",IF('Познавательное развитие'!D40&lt;0.5,"не сформирован", "в стадии формирования")))</f>
        <v/>
      </c>
      <c r="CD39" s="96" t="str">
        <f>IF('Познавательное развитие'!E40="","",IF('Познавательное развитие'!E40&gt;1.5,"сформирован",IF('Познавательное развитие'!E40&lt;0.5,"не сформирован", "в стадии формирования")))</f>
        <v/>
      </c>
      <c r="CE39" s="96" t="str">
        <f>IF('Познавательное развитие'!F40="","",IF('Познавательное развитие'!F40&gt;1.5,"сформирован",IF('Познавательное развитие'!F40&lt;0.5,"не сформирован", "в стадии формирования")))</f>
        <v/>
      </c>
      <c r="CF39" s="96" t="str">
        <f>IF('Познавательное развитие'!I40="","",IF('Познавательное развитие'!I40&gt;1.5,"сформирован",IF('Познавательное развитие'!I40&lt;0.5,"не сформирован", "в стадии формирования")))</f>
        <v/>
      </c>
      <c r="CG39" s="96" t="str">
        <f>IF('Познавательное развитие'!J40="","",IF('Познавательное развитие'!J40&gt;1.5,"сформирован",IF('Познавательное развитие'!J40&lt;0.5,"не сформирован", "в стадии формирования")))</f>
        <v/>
      </c>
      <c r="CH39" s="96" t="str">
        <f>IF('Познавательное развитие'!K40="","",IF('Познавательное развитие'!K40&gt;1.5,"сформирован",IF('Познавательное развитие'!K40&lt;0.5,"не сформирован", "в стадии формирования")))</f>
        <v/>
      </c>
      <c r="CI39" s="96" t="str">
        <f>IF('Познавательное развитие'!L40="","",IF('Познавательное развитие'!L40&gt;1.5,"сформирован",IF('Познавательное развитие'!L40&lt;0.5,"не сформирован", "в стадии формирования")))</f>
        <v/>
      </c>
      <c r="CJ39" s="96" t="str">
        <f>IF('Познавательное развитие'!M40="","",IF('Познавательное развитие'!M40&gt;1.5,"сформирован",IF('Познавательное развитие'!M40&lt;0.5,"не сформирован", "в стадии формирования")))</f>
        <v/>
      </c>
      <c r="CK39" s="96" t="str">
        <f>IF('Познавательное развитие'!S40="","",IF('Познавательное развитие'!S40&gt;1.5,"сформирован",IF('Познавательное развитие'!S40&lt;0.5,"не сформирован", "в стадии формирования")))</f>
        <v/>
      </c>
      <c r="CL39" s="96" t="str">
        <f>IF('Познавательное развитие'!T40="","",IF('Познавательное развитие'!T40&gt;1.5,"сформирован",IF('Познавательное развитие'!T40&lt;0.5,"не сформирован", "в стадии формирования")))</f>
        <v/>
      </c>
      <c r="CM39" s="96" t="str">
        <f>IF('Познавательное развитие'!V40="","",IF('Познавательное развитие'!V40&gt;1.5,"сформирован",IF('Познавательное развитие'!V40&lt;0.5,"не сформирован", "в стадии формирования")))</f>
        <v/>
      </c>
      <c r="CN39" s="96" t="str">
        <f>IF('Познавательное развитие'!W40="","",IF('Познавательное развитие'!W40&gt;1.5,"сформирован",IF('Познавательное развитие'!W40&lt;0.5,"не сформирован", "в стадии формирования")))</f>
        <v/>
      </c>
      <c r="CO39" s="96" t="str">
        <f>IF('Познавательное развитие'!AD40="","",IF('Познавательное развитие'!AD40&gt;1.5,"сформирован",IF('Познавательное развитие'!AD40&lt;0.5,"не сформирован", "в стадии формирования")))</f>
        <v/>
      </c>
      <c r="CP39" s="96" t="str">
        <f>IF('Познавательное развитие'!AI40="","",IF('Познавательное развитие'!AI40&gt;1.5,"сформирован",IF('Познавательное развитие'!AI40&lt;0.5,"не сформирован", "в стадии формирования")))</f>
        <v/>
      </c>
      <c r="CQ39" s="96" t="str">
        <f>IF('Познавательное развитие'!AK40="","",IF('Познавательное развитие'!AK40&gt;1.5,"сформирован",IF('Познавательное развитие'!AK40&lt;0.5,"не сформирован", "в стадии формирования")))</f>
        <v/>
      </c>
      <c r="CR39" s="96" t="str">
        <f>IF('Познавательное развитие'!AL40="","",IF('Познавательное развитие'!AL40&gt;1.5,"сформирован",IF('Познавательное развитие'!AL40&lt;0.5,"не сформирован", "в стадии формирования")))</f>
        <v/>
      </c>
      <c r="CS39" s="96" t="str">
        <f>IF('Речевое развитие'!S39="","",IF('Речевое развитие'!S39&gt;1.5,"сформирован",IF('Речевое развитие'!S39&lt;0.5,"не сформирован", "в стадии формирования")))</f>
        <v/>
      </c>
      <c r="CT39" s="96" t="str">
        <f>IF('Речевое развитие'!T39="","",IF('Речевое развитие'!T39&gt;1.5,"сформирован",IF('Речевое развитие'!T39&lt;0.5,"не сформирован", "в стадии формирования")))</f>
        <v/>
      </c>
      <c r="CU39" s="96" t="str">
        <f>IF('Речевое развитие'!U39="","",IF('Речевое развитие'!U39&gt;1.5,"сформирован",IF('Речевое развитие'!U39&lt;0.5,"не сформирован", "в стадии формирования")))</f>
        <v/>
      </c>
      <c r="CV39" s="96" t="str">
        <f>IF('Речевое развитие'!V39="","",IF('Речевое развитие'!V39&gt;1.5,"сформирован",IF('Речевое развитие'!V39&lt;0.5,"не сформирован", "в стадии формирования")))</f>
        <v/>
      </c>
      <c r="CW39" s="96"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96"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96"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96"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07"/>
    </row>
    <row r="40" spans="1:107">
      <c r="BI40" s="96"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96"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96"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96"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96"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96"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96"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96"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96"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96"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96" t="str">
        <f>IF('Физическое развитие'!Q40="","",IF('Физическое развитие'!Q40&gt;1.5,"сформирован",IF('Физическое развитие'!Q40&lt;0.5,"не сформирован", "в стадии формирования")))</f>
        <v/>
      </c>
      <c r="BT40" s="96" t="str">
        <f>IF('Физическое развитие'!R40="","",IF('Физическое развитие'!R40&gt;1.5,"сформирован",IF('Физическое развитие'!R40&lt;0.5,"не сформирован", "в стадии формирования")))</f>
        <v/>
      </c>
      <c r="BU40" s="96" t="str">
        <f>IF('Физическое развитие'!S40="","",IF('Физическое развитие'!S40&gt;1.5,"сформирован",IF('Физическое развитие'!S40&lt;0.5,"не сформирован", "в стадии формирования")))</f>
        <v/>
      </c>
      <c r="CA40" s="96"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96"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96" t="str">
        <f>IF('Познавательное развитие'!D41="","",IF('Познавательное развитие'!D41&gt;1.5,"сформирован",IF('Познавательное развитие'!D41&lt;0.5,"не сформирован", "в стадии формирования")))</f>
        <v/>
      </c>
      <c r="CD40" s="96" t="str">
        <f>IF('Познавательное развитие'!E41="","",IF('Познавательное развитие'!E41&gt;1.5,"сформирован",IF('Познавательное развитие'!E41&lt;0.5,"не сформирован", "в стадии формирования")))</f>
        <v/>
      </c>
      <c r="CE40" s="96" t="str">
        <f>IF('Познавательное развитие'!F41="","",IF('Познавательное развитие'!F41&gt;1.5,"сформирован",IF('Познавательное развитие'!F41&lt;0.5,"не сформирован", "в стадии формирования")))</f>
        <v/>
      </c>
      <c r="CF40" s="96" t="str">
        <f>IF('Познавательное развитие'!I41="","",IF('Познавательное развитие'!I41&gt;1.5,"сформирован",IF('Познавательное развитие'!I41&lt;0.5,"не сформирован", "в стадии формирования")))</f>
        <v/>
      </c>
      <c r="CG40" s="96" t="str">
        <f>IF('Познавательное развитие'!J41="","",IF('Познавательное развитие'!J41&gt;1.5,"сформирован",IF('Познавательное развитие'!J41&lt;0.5,"не сформирован", "в стадии формирования")))</f>
        <v/>
      </c>
      <c r="CH40" s="96" t="str">
        <f>IF('Познавательное развитие'!K41="","",IF('Познавательное развитие'!K41&gt;1.5,"сформирован",IF('Познавательное развитие'!K41&lt;0.5,"не сформирован", "в стадии формирования")))</f>
        <v/>
      </c>
      <c r="CI40" s="96" t="str">
        <f>IF('Познавательное развитие'!L41="","",IF('Познавательное развитие'!L41&gt;1.5,"сформирован",IF('Познавательное развитие'!L41&lt;0.5,"не сформирован", "в стадии формирования")))</f>
        <v/>
      </c>
      <c r="CM40" s="96" t="str">
        <f>IF('Познавательное развитие'!V41="","",IF('Познавательное развитие'!V41&gt;1.5,"сформирован",IF('Познавательное развитие'!V41&lt;0.5,"не сформирован", "в стадии формирования")))</f>
        <v/>
      </c>
      <c r="CN40" s="96" t="str">
        <f>IF('Познавательное развитие'!W41="","",IF('Познавательное развитие'!W41&gt;1.5,"сформирован",IF('Познавательное развитие'!W41&lt;0.5,"не сформирован", "в стадии формирования")))</f>
        <v/>
      </c>
      <c r="CP40" s="96" t="str">
        <f>IF('Познавательное развитие'!AI41="","",IF('Познавательное развитие'!AI41&gt;1.5,"сформирован",IF('Познавательное развитие'!AI41&lt;0.5,"не сформирован", "в стадии формирования")))</f>
        <v/>
      </c>
      <c r="CR40" s="96" t="str">
        <f>IF('Познавательное развитие'!AL41="","",IF('Познавательное развитие'!AL41&gt;1.5,"сформирован",IF('Познавательное развитие'!AL41&lt;0.5,"не сформирован", "в стадии формирования")))</f>
        <v/>
      </c>
      <c r="CT40" s="96" t="str">
        <f>IF('Речевое развитие'!T40="","",IF('Речевое развитие'!T40&gt;1.5,"сформирован",IF('Речевое развитие'!T40&lt;0.5,"не сформирован", "в стадии формирования")))</f>
        <v/>
      </c>
      <c r="CU40" s="96" t="str">
        <f>IF('Речевое развитие'!U40="","",IF('Речевое развитие'!U40&gt;1.5,"сформирован",IF('Речевое развитие'!U40&lt;0.5,"не сформирован", "в стадии формирования")))</f>
        <v/>
      </c>
      <c r="CV40" s="96" t="str">
        <f>IF('Речевое развитие'!V40="","",IF('Речевое развитие'!V40&gt;1.5,"сформирован",IF('Речевое развитие'!V40&lt;0.5,"не сформирован", "в стадии формирования")))</f>
        <v/>
      </c>
      <c r="CY40" s="96"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96"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96"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96"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96"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96"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96"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96"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96"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96"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96" t="str">
        <f>IF('Физическое развитие'!Q41="","",IF('Физическое развитие'!Q41&gt;1.5,"сформирован",IF('Физическое развитие'!Q41&lt;0.5,"не сформирован", "в стадии формирования")))</f>
        <v/>
      </c>
      <c r="BT41" s="96" t="str">
        <f>IF('Физическое развитие'!R41="","",IF('Физическое развитие'!R41&gt;1.5,"сформирован",IF('Физическое развитие'!R41&lt;0.5,"не сформирован", "в стадии формирования")))</f>
        <v/>
      </c>
      <c r="BU41" s="96" t="str">
        <f>IF('Физическое развитие'!S41="","",IF('Физическое развитие'!S41&gt;1.5,"сформирован",IF('Физическое развитие'!S41&lt;0.5,"не сформирован", "в стадии формирования")))</f>
        <v/>
      </c>
      <c r="CE41" s="96" t="str">
        <f>IF('Познавательное развитие'!F42="","",IF('Познавательное развитие'!F42&gt;1.5,"сформирован",IF('Познавательное развитие'!F42&lt;0.5,"не сформирован", "в стадии формирования")))</f>
        <v/>
      </c>
      <c r="CU41" s="96" t="str">
        <f>IF('Речевое развитие'!U41="","",IF('Речевое развитие'!U41&gt;1.5,"сформирован",IF('Речевое развитие'!U41&lt;0.5,"не сформирован", "в стадии формирования")))</f>
        <v/>
      </c>
      <c r="CV41" s="96" t="str">
        <f>IF('Речевое развитие'!V41="","",IF('Речевое развитие'!V41&gt;1.5,"сформирован",IF('Речевое развитие'!V41&lt;0.5,"не сформирован", "в стадии формирования")))</f>
        <v/>
      </c>
      <c r="CY41" s="96"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96"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96"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96"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96"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96"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96"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96"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96"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96"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96" t="str">
        <f>IF('Физическое развитие'!Q42="","",IF('Физическое развитие'!Q42&gt;1.5,"сформирован",IF('Физическое развитие'!Q42&lt;0.5,"не сформирован", "в стадии формирования")))</f>
        <v/>
      </c>
      <c r="BT42" s="96" t="str">
        <f>IF('Физическое развитие'!R42="","",IF('Физическое развитие'!R42&gt;1.5,"сформирован",IF('Физическое развитие'!R42&lt;0.5,"не сформирован", "в стадии формирования")))</f>
        <v/>
      </c>
      <c r="BU42" s="96" t="str">
        <f>IF('Физическое развитие'!S42="","",IF('Физическое развитие'!S42&gt;1.5,"сформирован",IF('Физическое развитие'!S42&lt;0.5,"не сформирован", "в стадии формирования")))</f>
        <v/>
      </c>
      <c r="CU42" s="96" t="str">
        <f>IF('Речевое развитие'!U42="","",IF('Речевое развитие'!U42&gt;1.5,"сформирован",IF('Речевое развитие'!U42&lt;0.5,"не сформирован", "в стадии формирования")))</f>
        <v/>
      </c>
      <c r="CY42" s="96"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96"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96"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96"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96"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96"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96" t="str">
        <f>IF('Физическое развитие'!Q43="","",IF('Физическое развитие'!Q43&gt;1.5,"сформирован",IF('Физическое развитие'!Q43&lt;0.5,"не сформирован", "в стадии формирования")))</f>
        <v/>
      </c>
      <c r="BT43" s="96" t="str">
        <f>IF('Физическое развитие'!R43="","",IF('Физическое развитие'!R43&gt;1.5,"сформирован",IF('Физическое развитие'!R43&lt;0.5,"не сформирован", "в стадии формирования")))</f>
        <v/>
      </c>
      <c r="BU43" s="96" t="str">
        <f>IF('Физическое развитие'!S43="","",IF('Физическое развитие'!S43&gt;1.5,"сформирован",IF('Физическое развитие'!S43&lt;0.5,"не сформирован", "в стадии формирования")))</f>
        <v/>
      </c>
      <c r="CY43" s="96"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96"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96"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96"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96"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96" t="str">
        <f>IF('Физическое развитие'!Q44="","",IF('Физическое развитие'!Q44&gt;1.5,"сформирован",IF('Физическое развитие'!Q44&lt;0.5,"не сформирован", "в стадии формирования")))</f>
        <v/>
      </c>
      <c r="BT44" s="96" t="str">
        <f>IF('Физическое развитие'!R44="","",IF('Физическое развитие'!R44&gt;1.5,"сформирован",IF('Физическое развитие'!R44&lt;0.5,"не сформирован", "в стадии формирования")))</f>
        <v/>
      </c>
      <c r="BU44" s="96"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Y2:AF2"/>
    <mergeCell ref="N2:V2"/>
    <mergeCell ref="D2:K2"/>
    <mergeCell ref="DD2:DO2"/>
    <mergeCell ref="A1:BK1"/>
    <mergeCell ref="A2:A3"/>
    <mergeCell ref="B2:B3"/>
    <mergeCell ref="C2:C3"/>
    <mergeCell ref="BZ2:DA2"/>
    <mergeCell ref="BH2:BW2"/>
    <mergeCell ref="AI2:AP2"/>
    <mergeCell ref="AS2:BE2"/>
  </mergeCells>
  <conditionalFormatting sqref="L5:L39 D4:AB38 AF4:AH38">
    <cfRule type="containsText" dxfId="132" priority="79" operator="containsText" text="норма, средний, 3 уровень">
      <formula>NOT(ISERROR(SEARCH("норма, средний, 3 уровень",D4)))</formula>
    </cfRule>
  </conditionalFormatting>
  <conditionalFormatting sqref="L5:L39 D4:AB38 AF4:AH38">
    <cfRule type="containsText" dxfId="131" priority="72" operator="containsText" text="низкий">
      <formula>NOT(ISERROR(SEARCH("низкий",D4)))</formula>
    </cfRule>
    <cfRule type="containsText" dxfId="130" priority="73" operator="containsText" text="сниженный">
      <formula>NOT(ISERROR(SEARCH("сниженный",D4)))</formula>
    </cfRule>
    <cfRule type="containsText" dxfId="129" priority="74" operator="containsText" text="очень высокий">
      <formula>NOT(ISERROR(SEARCH("очень высокий",D4)))</formula>
    </cfRule>
    <cfRule type="containsText" dxfId="128" priority="75" operator="containsText" text="высокий">
      <formula>NOT(ISERROR(SEARCH("высокий",D4)))</formula>
    </cfRule>
    <cfRule type="containsText" dxfId="127" priority="76" operator="containsText" text="средний">
      <formula>NOT(ISERROR(SEARCH("средний",D4)))</formula>
    </cfRule>
    <cfRule type="containsText" dxfId="126" priority="77" operator="containsText" text="3 уровень">
      <formula>NOT(ISERROR(SEARCH("3 уровень",D4)))</formula>
    </cfRule>
    <cfRule type="containsText" dxfId="125" priority="78" operator="containsText" text="норма">
      <formula>NOT(ISERROR(SEARCH("норма",D4)))</formula>
    </cfRule>
  </conditionalFormatting>
  <conditionalFormatting sqref="L5:L39 D4:AB38 AF4:AH38">
    <cfRule type="containsText" dxfId="124" priority="71" operator="containsText" text="очень высокий">
      <formula>NOT(ISERROR(SEARCH("очень высокий",D4)))</formula>
    </cfRule>
  </conditionalFormatting>
  <conditionalFormatting sqref="Y4:AB38 AF4:AH38">
    <cfRule type="containsText" dxfId="123" priority="70" stopIfTrue="1" operator="containsText" text="ниже среднего">
      <formula>NOT(ISERROR(SEARCH("ниже среднего",Y4)))</formula>
    </cfRule>
  </conditionalFormatting>
  <conditionalFormatting sqref="L5:L39 D4:AB38 AF4:AH38">
    <cfRule type="containsText" dxfId="122" priority="67" operator="containsText" text="низкий">
      <formula>NOT(ISERROR(SEARCH("низкий",D4)))</formula>
    </cfRule>
    <cfRule type="containsText" dxfId="121" priority="68" operator="containsText" text="норма">
      <formula>NOT(ISERROR(SEARCH("норма",D4)))</formula>
    </cfRule>
    <cfRule type="containsText" dxfId="120" priority="69" operator="containsText" text="низкий">
      <formula>NOT(ISERROR(SEARCH("низкий",D4)))</formula>
    </cfRule>
  </conditionalFormatting>
  <conditionalFormatting sqref="AC37:AE76 D4:AB76 AF4:AH76">
    <cfRule type="containsText" dxfId="119" priority="64" operator="containsText" text="очень высокий">
      <formula>NOT(ISERROR(SEARCH("очень высокий",D4)))</formula>
    </cfRule>
    <cfRule type="containsText" dxfId="118" priority="65" operator="containsText" text="ниже нормы">
      <formula>NOT(ISERROR(SEARCH("ниже нормы",D4)))</formula>
    </cfRule>
    <cfRule type="containsText" dxfId="117" priority="66" operator="containsText" text="сниженный">
      <formula>NOT(ISERROR(SEARCH("сниженный",D4)))</formula>
    </cfRule>
  </conditionalFormatting>
  <conditionalFormatting sqref="L5:L39 D4:AB38 AF4:AH38">
    <cfRule type="containsText" dxfId="116" priority="62" operator="containsText" text="высокий">
      <formula>NOT(ISERROR(SEARCH("высокий",D4)))</formula>
    </cfRule>
    <cfRule type="containsText" dxfId="115" priority="63" operator="containsText" text="низкий">
      <formula>NOT(ISERROR(SEARCH("низкий",D4)))</formula>
    </cfRule>
  </conditionalFormatting>
  <conditionalFormatting sqref="D4:H38">
    <cfRule type="containsText" dxfId="114" priority="57" operator="containsText" text="не сформирован">
      <formula>NOT(ISERROR(SEARCH("не сформирован",D4)))</formula>
    </cfRule>
    <cfRule type="containsText" dxfId="113" priority="58" operator="containsText" text="в стадии формирования">
      <formula>NOT(ISERROR(SEARCH("в стадии формирования",D4)))</formula>
    </cfRule>
    <cfRule type="containsText" dxfId="112" priority="59" operator="containsText" text="сформирован">
      <formula>NOT(ISERROR(SEARCH("сформирован",D4)))</formula>
    </cfRule>
    <cfRule type="containsText" dxfId="111" priority="60" operator="containsText" text="в стадии формирования">
      <formula>NOT(ISERROR(SEARCH("в стадии формирования",D4)))</formula>
    </cfRule>
    <cfRule type="containsText" dxfId="110" priority="61" operator="containsText" text="не сформирован">
      <formula>NOT(ISERROR(SEARCH("не сформирован",D4)))</formula>
    </cfRule>
  </conditionalFormatting>
  <conditionalFormatting sqref="I4:V38 L5:L39">
    <cfRule type="containsText" dxfId="109" priority="56" operator="containsText" text="не сформирован">
      <formula>NOT(ISERROR(SEARCH("не сформирован",I4)))</formula>
    </cfRule>
  </conditionalFormatting>
  <conditionalFormatting sqref="AT4:BE38 Y4:AB38 AF4:AG38 L5:L39 AI4:AQ38 I4:W38">
    <cfRule type="containsText" dxfId="108" priority="52" operator="containsText" text="не сформирован">
      <formula>NOT(ISERROR(SEARCH("не сформирован",I4)))</formula>
    </cfRule>
    <cfRule type="containsText" dxfId="107" priority="53" operator="containsText" text="сформирован">
      <formula>NOT(ISERROR(SEARCH("сформирован",I4)))</formula>
    </cfRule>
    <cfRule type="containsText" dxfId="106" priority="54" operator="containsText" text="в стадии формирования">
      <formula>NOT(ISERROR(SEARCH("в стадии формирования",I4)))</formula>
    </cfRule>
    <cfRule type="containsText" dxfId="105" priority="55" operator="containsText" text="не сформирован">
      <formula>NOT(ISERROR(SEARCH("не сформирован",I4)))</formula>
    </cfRule>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7" operator="equal">
      <formula>"в стадии формирования"</formula>
    </cfRule>
    <cfRule type="cellIs" dxfId="103" priority="38" operator="equal">
      <formula>"сформирован"</formula>
    </cfRule>
    <cfRule type="cellIs" dxfId="102" priority="39" operator="equal">
      <formula>"не сформирован"</formula>
    </cfRule>
  </conditionalFormatting>
  <conditionalFormatting sqref="BH4:BW38 BI5:BI40 BJ5:BJ43 BK5:BK44 BL5:BL40 BM5:BO42 BP5:BU44">
    <cfRule type="cellIs" dxfId="101" priority="31" operator="equal">
      <formula>"в стадии формирования"</formula>
    </cfRule>
    <cfRule type="cellIs" dxfId="100" priority="32" operator="equal">
      <formula>"сформирован"</formula>
    </cfRule>
    <cfRule type="cellIs" dxfId="99" priority="33" operator="equal">
      <formula>"не сформирован"</formula>
    </cfRule>
  </conditionalFormatting>
  <conditionalFormatting sqref="AH4:AH38">
    <cfRule type="containsText" dxfId="98" priority="1" operator="containsText" text="не сформирован">
      <formula>NOT(ISERROR(SEARCH("не сформирован",AH4)))</formula>
    </cfRule>
    <cfRule type="containsText" dxfId="97" priority="2" operator="containsText" text="в стадии формирования">
      <formula>NOT(ISERROR(SEARCH("в стадии формирования",AH4)))</formula>
    </cfRule>
    <cfRule type="containsText" dxfId="96" priority="3" operator="containsText" text="сформирован">
      <formula>NOT(ISERROR(SEARCH("сформирован",AH4)))</formula>
    </cfRule>
    <cfRule type="cellIs" dxfId="95" priority="19" operator="equal">
      <formula>"в стадии формирования"</formula>
    </cfRule>
    <cfRule type="cellIs" dxfId="94" priority="20" operator="equal">
      <formula>"сформирован"</formula>
    </cfRule>
    <cfRule type="cellIs" dxfId="93" priority="21" operator="equal">
      <formula>"не сформирована"</formula>
    </cfRule>
  </conditionalFormatting>
  <conditionalFormatting sqref="BH4:BW40">
    <cfRule type="containsText" dxfId="92" priority="4" operator="containsText" text="не сформирован">
      <formula>NOT(ISERROR(SEARCH("не сформирован",BH4)))</formula>
    </cfRule>
    <cfRule type="containsText" dxfId="91" priority="5" operator="containsText" text="в стадии формирования">
      <formula>NOT(ISERROR(SEARCH("в стадии формирования",BH4)))</formula>
    </cfRule>
    <cfRule type="containsText" dxfId="90" priority="6" operator="containsText" text="сформирован">
      <formula>NOT(ISERROR(SEARCH("сформирован",BH4)))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P43"/>
  <sheetViews>
    <sheetView topLeftCell="L5" zoomScale="70" zoomScaleNormal="70" workbookViewId="0">
      <selection activeCell="AH43" sqref="AH43"/>
    </sheetView>
  </sheetViews>
  <sheetFormatPr defaultColWidth="9.140625" defaultRowHeight="15"/>
  <cols>
    <col min="1" max="1" width="9.140625" style="82"/>
    <col min="2" max="2" width="22.5703125" style="82" customWidth="1"/>
    <col min="3" max="14" width="9.140625" style="82"/>
    <col min="15" max="15" width="12.5703125" style="82" bestFit="1" customWidth="1"/>
    <col min="16" max="20" width="9.140625" style="82"/>
    <col min="21" max="22" width="9.140625" style="112"/>
    <col min="23" max="27" width="9.140625" style="82"/>
    <col min="28" max="29" width="9.140625" style="112"/>
    <col min="30" max="39" width="9.140625" style="82"/>
    <col min="40" max="41" width="9.140625" style="112"/>
    <col min="42" max="16384" width="9.140625" style="93"/>
  </cols>
  <sheetData>
    <row r="1" spans="1:42">
      <c r="A1" s="360" t="s">
        <v>118</v>
      </c>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360"/>
    </row>
    <row r="2" spans="1:42" ht="63.75" customHeight="1">
      <c r="A2" s="363" t="str">
        <f>список!A1</f>
        <v>№</v>
      </c>
      <c r="B2" s="364" t="str">
        <f>список!B1</f>
        <v>Фамилия, имя воспитанника</v>
      </c>
      <c r="C2" s="363" t="str">
        <f>список!C1</f>
        <v xml:space="preserve">дата </v>
      </c>
      <c r="D2" s="361" t="s">
        <v>119</v>
      </c>
      <c r="E2" s="361"/>
      <c r="F2" s="361"/>
      <c r="G2" s="361"/>
      <c r="H2" s="361"/>
      <c r="I2" s="361"/>
      <c r="J2" s="361"/>
      <c r="K2" s="361"/>
      <c r="L2" s="361"/>
      <c r="M2" s="361"/>
      <c r="N2" s="361"/>
      <c r="O2" s="361"/>
      <c r="P2" s="361"/>
      <c r="Q2" s="361"/>
      <c r="R2" s="361"/>
      <c r="S2" s="361"/>
      <c r="T2" s="361"/>
      <c r="U2" s="361"/>
      <c r="V2" s="361"/>
      <c r="W2" s="362" t="s">
        <v>121</v>
      </c>
      <c r="X2" s="362"/>
      <c r="Y2" s="362"/>
      <c r="Z2" s="362"/>
      <c r="AA2" s="362"/>
      <c r="AB2" s="362"/>
      <c r="AC2" s="362"/>
      <c r="AD2" s="361" t="s">
        <v>122</v>
      </c>
      <c r="AE2" s="361"/>
      <c r="AF2" s="361"/>
      <c r="AG2" s="361"/>
      <c r="AH2" s="361"/>
      <c r="AI2" s="361"/>
      <c r="AJ2" s="361"/>
      <c r="AK2" s="361"/>
      <c r="AL2" s="361"/>
      <c r="AM2" s="361"/>
      <c r="AN2" s="361"/>
      <c r="AO2" s="361"/>
    </row>
    <row r="3" spans="1:42" ht="18" customHeight="1">
      <c r="A3" s="363"/>
      <c r="B3" s="364"/>
      <c r="C3" s="363"/>
      <c r="D3" s="365" t="s">
        <v>120</v>
      </c>
      <c r="E3" s="365"/>
      <c r="F3" s="365"/>
      <c r="G3" s="365"/>
      <c r="H3" s="365"/>
      <c r="I3" s="365"/>
      <c r="J3" s="365"/>
      <c r="K3" s="365"/>
      <c r="L3" s="365"/>
      <c r="M3" s="365"/>
      <c r="N3" s="365"/>
      <c r="O3" s="365"/>
      <c r="P3" s="365"/>
      <c r="Q3" s="365"/>
      <c r="R3" s="365"/>
      <c r="S3" s="365"/>
      <c r="T3" s="365"/>
      <c r="U3" s="124"/>
      <c r="V3" s="124"/>
      <c r="W3" s="125"/>
      <c r="X3" s="125"/>
      <c r="Y3" s="125"/>
      <c r="Z3" s="125"/>
      <c r="AA3" s="125"/>
      <c r="AB3" s="125"/>
      <c r="AC3" s="125"/>
      <c r="AD3" s="124"/>
      <c r="AE3" s="245"/>
      <c r="AF3" s="124"/>
      <c r="AG3" s="124"/>
      <c r="AH3" s="124"/>
      <c r="AI3" s="124"/>
      <c r="AJ3" s="124"/>
      <c r="AK3" s="124"/>
      <c r="AL3" s="124"/>
      <c r="AM3" s="124"/>
      <c r="AN3" s="124"/>
      <c r="AO3" s="124"/>
    </row>
    <row r="4" spans="1:42" ht="329.25" customHeight="1" thickBot="1">
      <c r="A4" s="363"/>
      <c r="B4" s="364"/>
      <c r="C4" s="363"/>
      <c r="D4" s="138" t="s">
        <v>155</v>
      </c>
      <c r="E4" s="138" t="s">
        <v>156</v>
      </c>
      <c r="F4" s="138" t="s">
        <v>157</v>
      </c>
      <c r="G4" s="138" t="s">
        <v>158</v>
      </c>
      <c r="H4" s="138" t="s">
        <v>159</v>
      </c>
      <c r="I4" s="138" t="s">
        <v>160</v>
      </c>
      <c r="J4" s="138" t="s">
        <v>306</v>
      </c>
      <c r="K4" s="138" t="s">
        <v>162</v>
      </c>
      <c r="L4" s="138" t="s">
        <v>163</v>
      </c>
      <c r="M4" s="138" t="s">
        <v>307</v>
      </c>
      <c r="N4" s="138" t="s">
        <v>167</v>
      </c>
      <c r="O4" s="138" t="s">
        <v>168</v>
      </c>
      <c r="P4" s="138" t="s">
        <v>169</v>
      </c>
      <c r="Q4" s="138" t="s">
        <v>170</v>
      </c>
      <c r="R4" s="138" t="s">
        <v>171</v>
      </c>
      <c r="S4" s="138" t="s">
        <v>172</v>
      </c>
      <c r="T4" s="138" t="s">
        <v>173</v>
      </c>
      <c r="U4" s="366" t="s">
        <v>0</v>
      </c>
      <c r="V4" s="366"/>
      <c r="W4" s="139" t="s">
        <v>174</v>
      </c>
      <c r="X4" s="139" t="s">
        <v>175</v>
      </c>
      <c r="Y4" s="139" t="s">
        <v>176</v>
      </c>
      <c r="Z4" s="139" t="s">
        <v>308</v>
      </c>
      <c r="AA4" s="139" t="s">
        <v>309</v>
      </c>
      <c r="AB4" s="366" t="s">
        <v>0</v>
      </c>
      <c r="AC4" s="366"/>
      <c r="AD4" s="139" t="s">
        <v>180</v>
      </c>
      <c r="AE4" s="139" t="s">
        <v>310</v>
      </c>
      <c r="AF4" s="139" t="s">
        <v>181</v>
      </c>
      <c r="AG4" s="139" t="s">
        <v>182</v>
      </c>
      <c r="AH4" s="139" t="s">
        <v>183</v>
      </c>
      <c r="AI4" s="139" t="s">
        <v>184</v>
      </c>
      <c r="AJ4" s="139" t="s">
        <v>185</v>
      </c>
      <c r="AK4" s="139" t="s">
        <v>186</v>
      </c>
      <c r="AL4" s="139" t="s">
        <v>187</v>
      </c>
      <c r="AM4" s="139" t="s">
        <v>188</v>
      </c>
      <c r="AN4" s="366" t="s">
        <v>0</v>
      </c>
      <c r="AO4" s="366"/>
    </row>
    <row r="5" spans="1:42">
      <c r="A5" s="82">
        <f>список!A2</f>
        <v>1</v>
      </c>
      <c r="B5" s="145" t="str">
        <f>IF(список!B2="","",список!B2)</f>
        <v/>
      </c>
      <c r="C5" s="82" t="str">
        <f>IF(список!C2="","",список!C2)</f>
        <v/>
      </c>
      <c r="D5" s="228"/>
      <c r="E5" s="228"/>
      <c r="F5" s="228"/>
      <c r="G5" s="228"/>
      <c r="H5" s="517"/>
      <c r="I5" s="228"/>
      <c r="J5" s="228"/>
      <c r="K5" s="228"/>
      <c r="L5" s="228"/>
      <c r="M5" s="517"/>
      <c r="N5" s="228"/>
      <c r="O5" s="228"/>
      <c r="P5" s="228"/>
      <c r="Q5" s="228"/>
      <c r="R5" s="517"/>
      <c r="S5" s="228"/>
      <c r="T5" s="519"/>
      <c r="U5" s="253" t="str">
        <f>IF(D5="","",IF(E5="","",IF(F5="","",IF(G5="","",IF(H5="","",IF(I5="","",IF(J5="","",IF(K5="","",IF(L5="","",IF(M5="","",IF(N5="","",IF(O5="","",IF(P5="","",IF(Q5="","",IF(R5="","",IF(S5="","",IF(T5="","",SUM(D5:T5)/17)))))))))))))))))</f>
        <v/>
      </c>
      <c r="V5" s="254" t="str">
        <f>IF(U5="","",IF(U5&gt;1.5,"сформирован",IF(U5&lt;0.5,"не сформирован", "в стадии формирования")))</f>
        <v/>
      </c>
      <c r="W5" s="228"/>
      <c r="X5" s="233"/>
      <c r="Y5" s="233"/>
      <c r="Z5" s="233"/>
      <c r="AA5" s="257"/>
      <c r="AB5" s="260" t="str">
        <f>IF(W5="","",IF(X5="","",IF(Y5="","",IF(Z5="","",IF(AA5="","",SUM(W5:AA5)/5)))))</f>
        <v/>
      </c>
      <c r="AC5" s="261" t="str">
        <f>IF(AB5="","",IF(AB5&gt;1.5,"сформирован",IF(AB5&lt;0.5,"не сформирован","в стадии формирования")))</f>
        <v/>
      </c>
      <c r="AD5" s="229"/>
      <c r="AE5" s="229"/>
      <c r="AF5" s="229"/>
      <c r="AG5" s="228"/>
      <c r="AH5" s="233"/>
      <c r="AI5" s="233"/>
      <c r="AJ5" s="233"/>
      <c r="AK5" s="517"/>
      <c r="AL5" s="517"/>
      <c r="AM5" s="257"/>
      <c r="AN5" s="253" t="str">
        <f>IF(AD5="","",IF(AE5="","",IF(AF5="","",IF(AG5="","",IF(AH5="","",IF(AI5="","",IF(AJ5="","",IF(AK5="","",IF(AL5="","",IF(AM5="","",(SUM(AD5:AM5)/10)))))))))))</f>
        <v/>
      </c>
      <c r="AO5" s="264" t="str">
        <f>IF(AN5="","",IF(AN5&gt;1.5,"сформирован",IF(AN5&lt;0.5,"не сформирован", "в стадии формирования")))</f>
        <v/>
      </c>
      <c r="AP5" s="263"/>
    </row>
    <row r="6" spans="1:42">
      <c r="A6" s="82">
        <f>список!A3</f>
        <v>2</v>
      </c>
      <c r="B6" s="145" t="str">
        <f>IF(список!B3="","",список!B3)</f>
        <v/>
      </c>
      <c r="C6" s="82">
        <f>IF(список!C3="","",список!C3)</f>
        <v>0</v>
      </c>
      <c r="D6" s="228"/>
      <c r="E6" s="518"/>
      <c r="F6" s="518"/>
      <c r="G6" s="228"/>
      <c r="H6" s="517"/>
      <c r="I6" s="228"/>
      <c r="J6" s="518"/>
      <c r="K6" s="518"/>
      <c r="L6" s="228"/>
      <c r="M6" s="517"/>
      <c r="N6" s="228"/>
      <c r="O6" s="518"/>
      <c r="P6" s="518"/>
      <c r="Q6" s="228"/>
      <c r="R6" s="517"/>
      <c r="S6" s="228"/>
      <c r="T6" s="519"/>
      <c r="U6" s="255" t="str">
        <f t="shared" ref="U6:U39" si="0">IF(D6="","",IF(E6="","",IF(F6="","",IF(G6="","",IF(H6="","",IF(I6="","",IF(J6="","",IF(K6="","",IF(L6="","",IF(M6="","",IF(N6="","",IF(O6="","",IF(P6="","",IF(Q6="","",IF(R6="","",IF(S6="","",IF(T6="","",SUM(D6:T6)/17)))))))))))))))))</f>
        <v/>
      </c>
      <c r="V6" s="296" t="str">
        <f t="shared" ref="V6:V39" si="1">IF(U6="","",IF(U6&gt;1.5,"сформирован",IF(U6&lt;0.5,"не сформирован", "в стадии формирования")))</f>
        <v/>
      </c>
      <c r="W6" s="230"/>
      <c r="X6" s="234"/>
      <c r="Y6" s="234"/>
      <c r="Z6" s="232"/>
      <c r="AA6" s="258"/>
      <c r="AB6" s="520" t="str">
        <f t="shared" ref="AB6:AB39" si="2">IF(W6="","",IF(X6="","",IF(Y6="","",IF(Z6="","",IF(AA6="","",SUM(W6:AA6)/5)))))</f>
        <v/>
      </c>
      <c r="AC6" s="262" t="str">
        <f t="shared" ref="AC6:AC39" si="3">IF(AB6="","",IF(AB6&gt;1.5,"сформирован",IF(AB6&lt;0.5,"не сформирован","в стадии формирования")))</f>
        <v/>
      </c>
      <c r="AD6" s="231"/>
      <c r="AE6" s="231"/>
      <c r="AF6" s="231"/>
      <c r="AG6" s="230"/>
      <c r="AH6" s="234"/>
      <c r="AI6" s="234"/>
      <c r="AJ6" s="232"/>
      <c r="AK6" s="517"/>
      <c r="AL6" s="517"/>
      <c r="AM6" s="258"/>
      <c r="AN6" s="255" t="str">
        <f t="shared" ref="AN6:AN39" si="4">IF(AD6="","",IF(AE6="","",IF(AF6="","",IF(AG6="","",IF(AH6="","",IF(AI6="","",IF(AJ6="","",IF(AK6="","",IF(AL6="","",IF(AM6="","",(SUM(AD6:AM6)/10)))))))))))</f>
        <v/>
      </c>
      <c r="AO6" s="256" t="str">
        <f t="shared" ref="AO6:AO39" si="5">IF(AN6="","",IF(AN6&gt;1.5,"сформирован",IF(AN6&lt;0.5,"не сформирован", "в стадии формирования")))</f>
        <v/>
      </c>
      <c r="AP6" s="263"/>
    </row>
    <row r="7" spans="1:42">
      <c r="A7" s="82">
        <f>список!A4</f>
        <v>3</v>
      </c>
      <c r="B7" s="145" t="str">
        <f>IF(список!B4="","",список!B4)</f>
        <v/>
      </c>
      <c r="C7" s="82">
        <f>IF(список!C4="","",список!C4)</f>
        <v>0</v>
      </c>
      <c r="D7" s="228"/>
      <c r="E7" s="228"/>
      <c r="F7" s="228"/>
      <c r="G7" s="228"/>
      <c r="H7" s="228"/>
      <c r="I7" s="228"/>
      <c r="J7" s="228"/>
      <c r="K7" s="228"/>
      <c r="L7" s="228"/>
      <c r="M7" s="228"/>
      <c r="N7" s="228"/>
      <c r="O7" s="228"/>
      <c r="P7" s="228"/>
      <c r="Q7" s="228"/>
      <c r="R7" s="228"/>
      <c r="S7" s="228"/>
      <c r="T7" s="519"/>
      <c r="U7" s="255" t="str">
        <f t="shared" si="0"/>
        <v/>
      </c>
      <c r="V7" s="296" t="str">
        <f t="shared" si="1"/>
        <v/>
      </c>
      <c r="W7" s="230"/>
      <c r="X7" s="232"/>
      <c r="Y7" s="232"/>
      <c r="Z7" s="232"/>
      <c r="AA7" s="259"/>
      <c r="AB7" s="520" t="str">
        <f t="shared" si="2"/>
        <v/>
      </c>
      <c r="AC7" s="262" t="str">
        <f t="shared" si="3"/>
        <v/>
      </c>
      <c r="AD7" s="231"/>
      <c r="AE7" s="231"/>
      <c r="AF7" s="231"/>
      <c r="AG7" s="230"/>
      <c r="AH7" s="232"/>
      <c r="AI7" s="232"/>
      <c r="AJ7" s="232"/>
      <c r="AK7" s="228"/>
      <c r="AL7" s="517"/>
      <c r="AM7" s="258"/>
      <c r="AN7" s="255" t="str">
        <f t="shared" si="4"/>
        <v/>
      </c>
      <c r="AO7" s="256" t="str">
        <f t="shared" si="5"/>
        <v/>
      </c>
      <c r="AP7" s="263"/>
    </row>
    <row r="8" spans="1:42">
      <c r="A8" s="82">
        <f>список!A5</f>
        <v>4</v>
      </c>
      <c r="B8" s="145" t="str">
        <f>IF(список!B5="","",список!B5)</f>
        <v/>
      </c>
      <c r="C8" s="82">
        <f>IF(список!C5="","",список!C5)</f>
        <v>0</v>
      </c>
      <c r="D8" s="228"/>
      <c r="E8" s="228"/>
      <c r="F8" s="228"/>
      <c r="G8" s="228"/>
      <c r="H8" s="228"/>
      <c r="I8" s="228"/>
      <c r="J8" s="228"/>
      <c r="K8" s="228"/>
      <c r="L8" s="228"/>
      <c r="M8" s="228"/>
      <c r="N8" s="228"/>
      <c r="O8" s="228"/>
      <c r="P8" s="228"/>
      <c r="Q8" s="228"/>
      <c r="R8" s="228"/>
      <c r="S8" s="228"/>
      <c r="T8" s="519"/>
      <c r="U8" s="255" t="str">
        <f t="shared" si="0"/>
        <v/>
      </c>
      <c r="V8" s="296" t="str">
        <f t="shared" si="1"/>
        <v/>
      </c>
      <c r="W8" s="230"/>
      <c r="X8" s="232"/>
      <c r="Y8" s="232"/>
      <c r="Z8" s="232"/>
      <c r="AA8" s="259"/>
      <c r="AB8" s="520" t="str">
        <f t="shared" si="2"/>
        <v/>
      </c>
      <c r="AC8" s="262" t="str">
        <f t="shared" si="3"/>
        <v/>
      </c>
      <c r="AD8" s="232"/>
      <c r="AE8" s="232"/>
      <c r="AF8" s="232"/>
      <c r="AG8" s="230"/>
      <c r="AH8" s="232"/>
      <c r="AI8" s="232"/>
      <c r="AJ8" s="232"/>
      <c r="AK8" s="228"/>
      <c r="AL8" s="228"/>
      <c r="AM8" s="259"/>
      <c r="AN8" s="255" t="str">
        <f t="shared" si="4"/>
        <v/>
      </c>
      <c r="AO8" s="256" t="str">
        <f t="shared" si="5"/>
        <v/>
      </c>
      <c r="AP8" s="263"/>
    </row>
    <row r="9" spans="1:42">
      <c r="A9" s="82">
        <f>список!A6</f>
        <v>5</v>
      </c>
      <c r="B9" s="145" t="str">
        <f>IF(список!B6="","",список!B6)</f>
        <v/>
      </c>
      <c r="C9" s="82">
        <f>IF(список!C6="","",список!C6)</f>
        <v>0</v>
      </c>
      <c r="D9" s="228"/>
      <c r="E9" s="228"/>
      <c r="F9" s="228"/>
      <c r="G9" s="228"/>
      <c r="H9" s="228"/>
      <c r="I9" s="228"/>
      <c r="J9" s="228"/>
      <c r="K9" s="228"/>
      <c r="L9" s="228"/>
      <c r="M9" s="228"/>
      <c r="N9" s="228"/>
      <c r="O9" s="228"/>
      <c r="P9" s="228"/>
      <c r="Q9" s="228"/>
      <c r="R9" s="228"/>
      <c r="S9" s="228"/>
      <c r="T9" s="519"/>
      <c r="U9" s="255" t="str">
        <f t="shared" si="0"/>
        <v/>
      </c>
      <c r="V9" s="296" t="str">
        <f t="shared" si="1"/>
        <v/>
      </c>
      <c r="W9" s="230"/>
      <c r="X9" s="232"/>
      <c r="Y9" s="232"/>
      <c r="Z9" s="232"/>
      <c r="AA9" s="259"/>
      <c r="AB9" s="520" t="str">
        <f t="shared" si="2"/>
        <v/>
      </c>
      <c r="AC9" s="262" t="str">
        <f t="shared" si="3"/>
        <v/>
      </c>
      <c r="AD9" s="231"/>
      <c r="AE9" s="231"/>
      <c r="AF9" s="231"/>
      <c r="AG9" s="230"/>
      <c r="AH9" s="232"/>
      <c r="AI9" s="232"/>
      <c r="AJ9" s="232"/>
      <c r="AK9" s="228"/>
      <c r="AL9" s="517"/>
      <c r="AM9" s="258"/>
      <c r="AN9" s="255" t="str">
        <f t="shared" si="4"/>
        <v/>
      </c>
      <c r="AO9" s="256" t="str">
        <f t="shared" si="5"/>
        <v/>
      </c>
      <c r="AP9" s="263"/>
    </row>
    <row r="10" spans="1:42">
      <c r="A10" s="82">
        <f>список!A7</f>
        <v>6</v>
      </c>
      <c r="B10" s="145" t="str">
        <f>IF(список!B7="","",список!B7)</f>
        <v/>
      </c>
      <c r="C10" s="82">
        <f>IF(список!C7="","",список!C7)</f>
        <v>0</v>
      </c>
      <c r="D10" s="228"/>
      <c r="E10" s="228"/>
      <c r="F10" s="228"/>
      <c r="G10" s="228"/>
      <c r="H10" s="517"/>
      <c r="I10" s="228"/>
      <c r="J10" s="228"/>
      <c r="K10" s="228"/>
      <c r="L10" s="228"/>
      <c r="M10" s="517"/>
      <c r="N10" s="228"/>
      <c r="O10" s="228"/>
      <c r="P10" s="228"/>
      <c r="Q10" s="228"/>
      <c r="R10" s="517"/>
      <c r="S10" s="228"/>
      <c r="T10" s="519"/>
      <c r="U10" s="255" t="str">
        <f t="shared" si="0"/>
        <v/>
      </c>
      <c r="V10" s="296" t="str">
        <f t="shared" si="1"/>
        <v/>
      </c>
      <c r="W10" s="230"/>
      <c r="X10" s="232"/>
      <c r="Y10" s="232"/>
      <c r="Z10" s="232"/>
      <c r="AA10" s="258"/>
      <c r="AB10" s="520" t="str">
        <f t="shared" si="2"/>
        <v/>
      </c>
      <c r="AC10" s="262" t="str">
        <f t="shared" si="3"/>
        <v/>
      </c>
      <c r="AD10" s="231"/>
      <c r="AE10" s="231"/>
      <c r="AF10" s="231"/>
      <c r="AG10" s="230"/>
      <c r="AH10" s="232"/>
      <c r="AI10" s="232"/>
      <c r="AJ10" s="232"/>
      <c r="AK10" s="517"/>
      <c r="AL10" s="517"/>
      <c r="AM10" s="258"/>
      <c r="AN10" s="255" t="str">
        <f t="shared" si="4"/>
        <v/>
      </c>
      <c r="AO10" s="256" t="str">
        <f t="shared" si="5"/>
        <v/>
      </c>
      <c r="AP10" s="263"/>
    </row>
    <row r="11" spans="1:42">
      <c r="A11" s="82">
        <f>список!A8</f>
        <v>7</v>
      </c>
      <c r="B11" s="145" t="str">
        <f>IF(список!B8="","",список!B8)</f>
        <v/>
      </c>
      <c r="C11" s="82">
        <f>IF(список!C8="","",список!C8)</f>
        <v>0</v>
      </c>
      <c r="D11" s="228"/>
      <c r="E11" s="228"/>
      <c r="F11" s="228"/>
      <c r="G11" s="228"/>
      <c r="H11" s="517"/>
      <c r="I11" s="228"/>
      <c r="J11" s="228"/>
      <c r="K11" s="228"/>
      <c r="L11" s="228"/>
      <c r="M11" s="517"/>
      <c r="N11" s="228"/>
      <c r="O11" s="228"/>
      <c r="P11" s="228"/>
      <c r="Q11" s="228"/>
      <c r="R11" s="517"/>
      <c r="S11" s="228"/>
      <c r="T11" s="519"/>
      <c r="U11" s="255" t="str">
        <f t="shared" si="0"/>
        <v/>
      </c>
      <c r="V11" s="296" t="str">
        <f t="shared" si="1"/>
        <v/>
      </c>
      <c r="W11" s="230"/>
      <c r="X11" s="232"/>
      <c r="Y11" s="232"/>
      <c r="Z11" s="232"/>
      <c r="AA11" s="258"/>
      <c r="AB11" s="520" t="str">
        <f t="shared" si="2"/>
        <v/>
      </c>
      <c r="AC11" s="262" t="str">
        <f t="shared" si="3"/>
        <v/>
      </c>
      <c r="AD11" s="231"/>
      <c r="AE11" s="231"/>
      <c r="AF11" s="231"/>
      <c r="AG11" s="230"/>
      <c r="AH11" s="232"/>
      <c r="AI11" s="232"/>
      <c r="AJ11" s="232"/>
      <c r="AK11" s="517"/>
      <c r="AL11" s="517"/>
      <c r="AM11" s="258"/>
      <c r="AN11" s="255" t="str">
        <f t="shared" si="4"/>
        <v/>
      </c>
      <c r="AO11" s="256" t="str">
        <f t="shared" si="5"/>
        <v/>
      </c>
      <c r="AP11" s="263"/>
    </row>
    <row r="12" spans="1:42">
      <c r="A12" s="82">
        <f>список!A9</f>
        <v>8</v>
      </c>
      <c r="B12" s="145" t="str">
        <f>IF(список!B9="","",список!B9)</f>
        <v/>
      </c>
      <c r="C12" s="82">
        <f>IF(список!C9="","",список!C9)</f>
        <v>0</v>
      </c>
      <c r="D12" s="228"/>
      <c r="E12" s="228"/>
      <c r="F12" s="228"/>
      <c r="G12" s="228"/>
      <c r="H12" s="517"/>
      <c r="I12" s="228"/>
      <c r="J12" s="228"/>
      <c r="K12" s="228"/>
      <c r="L12" s="228"/>
      <c r="M12" s="517"/>
      <c r="N12" s="228"/>
      <c r="O12" s="228"/>
      <c r="P12" s="228"/>
      <c r="Q12" s="228"/>
      <c r="R12" s="517"/>
      <c r="S12" s="228"/>
      <c r="T12" s="519"/>
      <c r="U12" s="255" t="str">
        <f t="shared" si="0"/>
        <v/>
      </c>
      <c r="V12" s="296" t="str">
        <f t="shared" si="1"/>
        <v/>
      </c>
      <c r="W12" s="230"/>
      <c r="X12" s="232"/>
      <c r="Y12" s="232"/>
      <c r="Z12" s="232"/>
      <c r="AA12" s="258"/>
      <c r="AB12" s="520" t="str">
        <f t="shared" si="2"/>
        <v/>
      </c>
      <c r="AC12" s="262" t="str">
        <f t="shared" si="3"/>
        <v/>
      </c>
      <c r="AD12" s="231"/>
      <c r="AE12" s="231"/>
      <c r="AF12" s="231"/>
      <c r="AG12" s="230"/>
      <c r="AH12" s="232"/>
      <c r="AI12" s="232"/>
      <c r="AJ12" s="232"/>
      <c r="AK12" s="517"/>
      <c r="AL12" s="517"/>
      <c r="AM12" s="258"/>
      <c r="AN12" s="255" t="str">
        <f t="shared" si="4"/>
        <v/>
      </c>
      <c r="AO12" s="256" t="str">
        <f t="shared" si="5"/>
        <v/>
      </c>
      <c r="AP12" s="263"/>
    </row>
    <row r="13" spans="1:42">
      <c r="A13" s="82">
        <f>список!A10</f>
        <v>9</v>
      </c>
      <c r="B13" s="145" t="str">
        <f>IF(список!B10="","",список!B10)</f>
        <v/>
      </c>
      <c r="C13" s="82">
        <f>IF(список!C10="","",список!C10)</f>
        <v>0</v>
      </c>
      <c r="D13" s="228"/>
      <c r="E13" s="228"/>
      <c r="F13" s="228"/>
      <c r="G13" s="228"/>
      <c r="H13" s="517"/>
      <c r="I13" s="228"/>
      <c r="J13" s="228"/>
      <c r="K13" s="228"/>
      <c r="L13" s="228"/>
      <c r="M13" s="517"/>
      <c r="N13" s="228"/>
      <c r="O13" s="228"/>
      <c r="P13" s="228"/>
      <c r="Q13" s="228"/>
      <c r="R13" s="517"/>
      <c r="S13" s="228"/>
      <c r="T13" s="519"/>
      <c r="U13" s="255" t="str">
        <f t="shared" si="0"/>
        <v/>
      </c>
      <c r="V13" s="296" t="str">
        <f t="shared" si="1"/>
        <v/>
      </c>
      <c r="W13" s="230"/>
      <c r="X13" s="232"/>
      <c r="Y13" s="232"/>
      <c r="Z13" s="232"/>
      <c r="AA13" s="258"/>
      <c r="AB13" s="520" t="str">
        <f t="shared" si="2"/>
        <v/>
      </c>
      <c r="AC13" s="262" t="str">
        <f t="shared" si="3"/>
        <v/>
      </c>
      <c r="AD13" s="231"/>
      <c r="AE13" s="231"/>
      <c r="AF13" s="231"/>
      <c r="AG13" s="230"/>
      <c r="AH13" s="232"/>
      <c r="AI13" s="232"/>
      <c r="AJ13" s="232"/>
      <c r="AK13" s="517"/>
      <c r="AL13" s="517"/>
      <c r="AM13" s="258"/>
      <c r="AN13" s="255" t="str">
        <f t="shared" si="4"/>
        <v/>
      </c>
      <c r="AO13" s="256" t="str">
        <f t="shared" si="5"/>
        <v/>
      </c>
      <c r="AP13" s="263"/>
    </row>
    <row r="14" spans="1:42">
      <c r="A14" s="82">
        <f>список!A11</f>
        <v>10</v>
      </c>
      <c r="B14" s="145" t="str">
        <f>IF(список!B11="","",список!B11)</f>
        <v/>
      </c>
      <c r="C14" s="82">
        <f>IF(список!C11="","",список!C11)</f>
        <v>0</v>
      </c>
      <c r="D14" s="228"/>
      <c r="E14" s="228"/>
      <c r="F14" s="228"/>
      <c r="G14" s="228"/>
      <c r="H14" s="517"/>
      <c r="I14" s="228"/>
      <c r="J14" s="228"/>
      <c r="K14" s="228"/>
      <c r="L14" s="228"/>
      <c r="M14" s="517"/>
      <c r="N14" s="228"/>
      <c r="O14" s="228"/>
      <c r="P14" s="228"/>
      <c r="Q14" s="228"/>
      <c r="R14" s="517"/>
      <c r="S14" s="228"/>
      <c r="T14" s="519"/>
      <c r="U14" s="255" t="str">
        <f t="shared" si="0"/>
        <v/>
      </c>
      <c r="V14" s="296" t="str">
        <f t="shared" si="1"/>
        <v/>
      </c>
      <c r="W14" s="230"/>
      <c r="X14" s="232"/>
      <c r="Y14" s="232"/>
      <c r="Z14" s="232"/>
      <c r="AA14" s="258"/>
      <c r="AB14" s="520" t="str">
        <f t="shared" si="2"/>
        <v/>
      </c>
      <c r="AC14" s="262" t="str">
        <f t="shared" si="3"/>
        <v/>
      </c>
      <c r="AD14" s="231"/>
      <c r="AE14" s="231"/>
      <c r="AF14" s="231"/>
      <c r="AG14" s="230"/>
      <c r="AH14" s="232"/>
      <c r="AI14" s="232"/>
      <c r="AJ14" s="232"/>
      <c r="AK14" s="517"/>
      <c r="AL14" s="517"/>
      <c r="AM14" s="258"/>
      <c r="AN14" s="255" t="str">
        <f t="shared" si="4"/>
        <v/>
      </c>
      <c r="AO14" s="256" t="str">
        <f t="shared" si="5"/>
        <v/>
      </c>
      <c r="AP14" s="263"/>
    </row>
    <row r="15" spans="1:42">
      <c r="A15" s="82">
        <f>список!A12</f>
        <v>11</v>
      </c>
      <c r="B15" s="145" t="str">
        <f>IF(список!B12="","",список!B12)</f>
        <v/>
      </c>
      <c r="C15" s="82">
        <f>IF(список!C12="","",список!C12)</f>
        <v>0</v>
      </c>
      <c r="D15" s="228"/>
      <c r="E15" s="228"/>
      <c r="F15" s="228"/>
      <c r="G15" s="228"/>
      <c r="H15" s="228"/>
      <c r="I15" s="228"/>
      <c r="J15" s="228"/>
      <c r="K15" s="228"/>
      <c r="L15" s="228"/>
      <c r="M15" s="228"/>
      <c r="N15" s="228"/>
      <c r="O15" s="228"/>
      <c r="P15" s="228"/>
      <c r="Q15" s="228"/>
      <c r="R15" s="228"/>
      <c r="S15" s="228"/>
      <c r="T15" s="519"/>
      <c r="U15" s="255" t="str">
        <f t="shared" si="0"/>
        <v/>
      </c>
      <c r="V15" s="296" t="str">
        <f t="shared" si="1"/>
        <v/>
      </c>
      <c r="W15" s="230"/>
      <c r="X15" s="232"/>
      <c r="Y15" s="232"/>
      <c r="Z15" s="232"/>
      <c r="AA15" s="259"/>
      <c r="AB15" s="520" t="str">
        <f t="shared" si="2"/>
        <v/>
      </c>
      <c r="AC15" s="262" t="str">
        <f t="shared" si="3"/>
        <v/>
      </c>
      <c r="AD15" s="231"/>
      <c r="AE15" s="231"/>
      <c r="AF15" s="231"/>
      <c r="AG15" s="230"/>
      <c r="AH15" s="232"/>
      <c r="AI15" s="232"/>
      <c r="AJ15" s="232"/>
      <c r="AK15" s="228"/>
      <c r="AL15" s="517"/>
      <c r="AM15" s="258"/>
      <c r="AN15" s="255" t="str">
        <f t="shared" si="4"/>
        <v/>
      </c>
      <c r="AO15" s="256" t="str">
        <f t="shared" si="5"/>
        <v/>
      </c>
      <c r="AP15" s="263"/>
    </row>
    <row r="16" spans="1:42">
      <c r="A16" s="82">
        <f>список!A13</f>
        <v>12</v>
      </c>
      <c r="B16" s="145" t="str">
        <f>IF(список!B13="","",список!B13)</f>
        <v/>
      </c>
      <c r="C16" s="82">
        <f>IF(список!C13="","",список!C13)</f>
        <v>0</v>
      </c>
      <c r="D16" s="228"/>
      <c r="E16" s="228"/>
      <c r="F16" s="228"/>
      <c r="G16" s="228"/>
      <c r="H16" s="517"/>
      <c r="I16" s="228"/>
      <c r="J16" s="228"/>
      <c r="K16" s="228"/>
      <c r="L16" s="228"/>
      <c r="M16" s="517"/>
      <c r="N16" s="228"/>
      <c r="O16" s="228"/>
      <c r="P16" s="228"/>
      <c r="Q16" s="228"/>
      <c r="R16" s="517"/>
      <c r="S16" s="228"/>
      <c r="T16" s="519"/>
      <c r="U16" s="255" t="str">
        <f t="shared" si="0"/>
        <v/>
      </c>
      <c r="V16" s="296" t="str">
        <f t="shared" si="1"/>
        <v/>
      </c>
      <c r="W16" s="230"/>
      <c r="X16" s="232"/>
      <c r="Y16" s="232"/>
      <c r="Z16" s="232"/>
      <c r="AA16" s="258"/>
      <c r="AB16" s="520" t="str">
        <f t="shared" si="2"/>
        <v/>
      </c>
      <c r="AC16" s="262" t="str">
        <f t="shared" si="3"/>
        <v/>
      </c>
      <c r="AD16" s="231"/>
      <c r="AE16" s="231"/>
      <c r="AF16" s="231"/>
      <c r="AG16" s="230"/>
      <c r="AH16" s="232"/>
      <c r="AI16" s="232"/>
      <c r="AJ16" s="232"/>
      <c r="AK16" s="517"/>
      <c r="AL16" s="517"/>
      <c r="AM16" s="258"/>
      <c r="AN16" s="255" t="str">
        <f t="shared" si="4"/>
        <v/>
      </c>
      <c r="AO16" s="256" t="str">
        <f t="shared" si="5"/>
        <v/>
      </c>
      <c r="AP16" s="263"/>
    </row>
    <row r="17" spans="1:42">
      <c r="A17" s="82">
        <f>список!A14</f>
        <v>13</v>
      </c>
      <c r="B17" s="145" t="str">
        <f>IF(список!B14="","",список!B14)</f>
        <v/>
      </c>
      <c r="C17" s="82">
        <f>IF(список!C14="","",список!C14)</f>
        <v>0</v>
      </c>
      <c r="D17" s="228"/>
      <c r="E17" s="228"/>
      <c r="F17" s="228"/>
      <c r="G17" s="228"/>
      <c r="H17" s="228"/>
      <c r="I17" s="228"/>
      <c r="J17" s="228"/>
      <c r="K17" s="228"/>
      <c r="L17" s="228"/>
      <c r="M17" s="228"/>
      <c r="N17" s="228"/>
      <c r="O17" s="228"/>
      <c r="P17" s="228"/>
      <c r="Q17" s="228"/>
      <c r="R17" s="228"/>
      <c r="S17" s="228"/>
      <c r="T17" s="519"/>
      <c r="U17" s="255" t="str">
        <f t="shared" si="0"/>
        <v/>
      </c>
      <c r="V17" s="296" t="str">
        <f t="shared" si="1"/>
        <v/>
      </c>
      <c r="W17" s="230"/>
      <c r="X17" s="232"/>
      <c r="Y17" s="232"/>
      <c r="Z17" s="232"/>
      <c r="AA17" s="259"/>
      <c r="AB17" s="520" t="str">
        <f t="shared" si="2"/>
        <v/>
      </c>
      <c r="AC17" s="262" t="str">
        <f t="shared" si="3"/>
        <v/>
      </c>
      <c r="AD17" s="231"/>
      <c r="AE17" s="231"/>
      <c r="AF17" s="231"/>
      <c r="AG17" s="230"/>
      <c r="AH17" s="232"/>
      <c r="AI17" s="232"/>
      <c r="AJ17" s="232"/>
      <c r="AK17" s="228"/>
      <c r="AL17" s="517"/>
      <c r="AM17" s="258"/>
      <c r="AN17" s="255" t="str">
        <f t="shared" si="4"/>
        <v/>
      </c>
      <c r="AO17" s="256" t="str">
        <f t="shared" si="5"/>
        <v/>
      </c>
      <c r="AP17" s="263"/>
    </row>
    <row r="18" spans="1:42">
      <c r="A18" s="82">
        <f>список!A15</f>
        <v>14</v>
      </c>
      <c r="B18" s="145" t="str">
        <f>IF(список!B15="","",список!B15)</f>
        <v/>
      </c>
      <c r="C18" s="82">
        <f>IF(список!C15="","",список!C15)</f>
        <v>0</v>
      </c>
      <c r="D18" s="228"/>
      <c r="E18" s="228"/>
      <c r="F18" s="228"/>
      <c r="G18" s="228"/>
      <c r="H18" s="228"/>
      <c r="I18" s="228"/>
      <c r="J18" s="228"/>
      <c r="K18" s="228"/>
      <c r="L18" s="228"/>
      <c r="M18" s="228"/>
      <c r="N18" s="228"/>
      <c r="O18" s="228"/>
      <c r="P18" s="228"/>
      <c r="Q18" s="228"/>
      <c r="R18" s="228"/>
      <c r="S18" s="228"/>
      <c r="T18" s="519"/>
      <c r="U18" s="255" t="str">
        <f t="shared" si="0"/>
        <v/>
      </c>
      <c r="V18" s="296" t="str">
        <f t="shared" si="1"/>
        <v/>
      </c>
      <c r="W18" s="230"/>
      <c r="X18" s="232"/>
      <c r="Y18" s="232"/>
      <c r="Z18" s="232"/>
      <c r="AA18" s="259"/>
      <c r="AB18" s="520" t="str">
        <f t="shared" si="2"/>
        <v/>
      </c>
      <c r="AC18" s="262" t="str">
        <f t="shared" si="3"/>
        <v/>
      </c>
      <c r="AD18" s="231"/>
      <c r="AE18" s="231"/>
      <c r="AF18" s="231"/>
      <c r="AG18" s="230"/>
      <c r="AH18" s="232"/>
      <c r="AI18" s="232"/>
      <c r="AJ18" s="232"/>
      <c r="AK18" s="228"/>
      <c r="AL18" s="517"/>
      <c r="AM18" s="258"/>
      <c r="AN18" s="255" t="str">
        <f t="shared" si="4"/>
        <v/>
      </c>
      <c r="AO18" s="256" t="str">
        <f t="shared" si="5"/>
        <v/>
      </c>
      <c r="AP18" s="263"/>
    </row>
    <row r="19" spans="1:42">
      <c r="A19" s="82">
        <f>список!A16</f>
        <v>15</v>
      </c>
      <c r="B19" s="145" t="str">
        <f>IF(список!B16="","",список!B16)</f>
        <v/>
      </c>
      <c r="C19" s="82">
        <f>IF(список!C16="","",список!C16)</f>
        <v>0</v>
      </c>
      <c r="D19" s="228"/>
      <c r="E19" s="228"/>
      <c r="F19" s="228"/>
      <c r="G19" s="228"/>
      <c r="H19" s="228"/>
      <c r="I19" s="228"/>
      <c r="J19" s="228"/>
      <c r="K19" s="228"/>
      <c r="L19" s="228"/>
      <c r="M19" s="228"/>
      <c r="N19" s="228"/>
      <c r="O19" s="228"/>
      <c r="P19" s="228"/>
      <c r="Q19" s="228"/>
      <c r="R19" s="228"/>
      <c r="S19" s="228"/>
      <c r="T19" s="519"/>
      <c r="U19" s="255" t="str">
        <f t="shared" si="0"/>
        <v/>
      </c>
      <c r="V19" s="296" t="str">
        <f t="shared" si="1"/>
        <v/>
      </c>
      <c r="W19" s="230"/>
      <c r="X19" s="232"/>
      <c r="Y19" s="232"/>
      <c r="Z19" s="232"/>
      <c r="AA19" s="259"/>
      <c r="AB19" s="520" t="str">
        <f t="shared" si="2"/>
        <v/>
      </c>
      <c r="AC19" s="262" t="str">
        <f t="shared" si="3"/>
        <v/>
      </c>
      <c r="AD19" s="231"/>
      <c r="AE19" s="231"/>
      <c r="AF19" s="231"/>
      <c r="AG19" s="230"/>
      <c r="AH19" s="232"/>
      <c r="AI19" s="232"/>
      <c r="AJ19" s="232"/>
      <c r="AK19" s="228"/>
      <c r="AL19" s="517"/>
      <c r="AM19" s="258"/>
      <c r="AN19" s="255" t="str">
        <f t="shared" si="4"/>
        <v/>
      </c>
      <c r="AO19" s="256" t="str">
        <f t="shared" si="5"/>
        <v/>
      </c>
      <c r="AP19" s="263"/>
    </row>
    <row r="20" spans="1:42">
      <c r="A20" s="82">
        <f>список!A17</f>
        <v>16</v>
      </c>
      <c r="B20" s="145" t="str">
        <f>IF(список!B17="","",список!B17)</f>
        <v/>
      </c>
      <c r="C20" s="82">
        <f>IF(список!C17="","",список!C17)</f>
        <v>0</v>
      </c>
      <c r="D20" s="228"/>
      <c r="E20" s="228"/>
      <c r="F20" s="228"/>
      <c r="G20" s="228"/>
      <c r="H20" s="228"/>
      <c r="I20" s="228"/>
      <c r="J20" s="228"/>
      <c r="K20" s="228"/>
      <c r="L20" s="228"/>
      <c r="M20" s="228"/>
      <c r="N20" s="228"/>
      <c r="O20" s="228"/>
      <c r="P20" s="228"/>
      <c r="Q20" s="228"/>
      <c r="R20" s="228"/>
      <c r="S20" s="228"/>
      <c r="T20" s="519"/>
      <c r="U20" s="255" t="str">
        <f t="shared" si="0"/>
        <v/>
      </c>
      <c r="V20" s="296" t="str">
        <f t="shared" si="1"/>
        <v/>
      </c>
      <c r="W20" s="230"/>
      <c r="X20" s="232"/>
      <c r="Y20" s="232"/>
      <c r="Z20" s="232"/>
      <c r="AA20" s="259"/>
      <c r="AB20" s="520" t="str">
        <f t="shared" si="2"/>
        <v/>
      </c>
      <c r="AC20" s="262" t="str">
        <f t="shared" si="3"/>
        <v/>
      </c>
      <c r="AD20" s="231"/>
      <c r="AE20" s="231"/>
      <c r="AF20" s="231"/>
      <c r="AG20" s="230"/>
      <c r="AH20" s="232"/>
      <c r="AI20" s="232"/>
      <c r="AJ20" s="232"/>
      <c r="AK20" s="228"/>
      <c r="AL20" s="517"/>
      <c r="AM20" s="258"/>
      <c r="AN20" s="255" t="str">
        <f t="shared" si="4"/>
        <v/>
      </c>
      <c r="AO20" s="256" t="str">
        <f t="shared" si="5"/>
        <v/>
      </c>
      <c r="AP20" s="263"/>
    </row>
    <row r="21" spans="1:42">
      <c r="A21" s="82">
        <f>список!A18</f>
        <v>17</v>
      </c>
      <c r="B21" s="145" t="str">
        <f>IF(список!B18="","",список!B18)</f>
        <v/>
      </c>
      <c r="C21" s="82">
        <f>IF(список!C18="","",список!C18)</f>
        <v>0</v>
      </c>
      <c r="D21" s="228"/>
      <c r="E21" s="228"/>
      <c r="F21" s="228"/>
      <c r="G21" s="228"/>
      <c r="H21" s="228"/>
      <c r="I21" s="228"/>
      <c r="J21" s="228"/>
      <c r="K21" s="228"/>
      <c r="L21" s="228"/>
      <c r="M21" s="228"/>
      <c r="N21" s="228"/>
      <c r="O21" s="228"/>
      <c r="P21" s="228"/>
      <c r="Q21" s="228"/>
      <c r="R21" s="228"/>
      <c r="S21" s="228"/>
      <c r="T21" s="519"/>
      <c r="U21" s="255" t="str">
        <f t="shared" si="0"/>
        <v/>
      </c>
      <c r="V21" s="296" t="str">
        <f t="shared" si="1"/>
        <v/>
      </c>
      <c r="W21" s="230"/>
      <c r="X21" s="232"/>
      <c r="Y21" s="232"/>
      <c r="Z21" s="232"/>
      <c r="AA21" s="259"/>
      <c r="AB21" s="520" t="str">
        <f t="shared" si="2"/>
        <v/>
      </c>
      <c r="AC21" s="262" t="str">
        <f t="shared" si="3"/>
        <v/>
      </c>
      <c r="AD21" s="231"/>
      <c r="AE21" s="231"/>
      <c r="AF21" s="231"/>
      <c r="AG21" s="230"/>
      <c r="AH21" s="232"/>
      <c r="AI21" s="232"/>
      <c r="AJ21" s="232"/>
      <c r="AK21" s="228"/>
      <c r="AL21" s="517"/>
      <c r="AM21" s="258"/>
      <c r="AN21" s="255" t="str">
        <f t="shared" si="4"/>
        <v/>
      </c>
      <c r="AO21" s="256" t="str">
        <f t="shared" si="5"/>
        <v/>
      </c>
      <c r="AP21" s="263"/>
    </row>
    <row r="22" spans="1:42">
      <c r="A22" s="82">
        <f>список!A19</f>
        <v>18</v>
      </c>
      <c r="B22" s="145" t="str">
        <f>IF(список!B19="","",список!B19)</f>
        <v/>
      </c>
      <c r="C22" s="82">
        <f>IF(список!C19="","",список!C19)</f>
        <v>0</v>
      </c>
      <c r="D22" s="228"/>
      <c r="E22" s="228"/>
      <c r="F22" s="228"/>
      <c r="G22" s="228"/>
      <c r="H22" s="517"/>
      <c r="I22" s="228"/>
      <c r="J22" s="228"/>
      <c r="K22" s="228"/>
      <c r="L22" s="228"/>
      <c r="M22" s="517"/>
      <c r="N22" s="228"/>
      <c r="O22" s="228"/>
      <c r="P22" s="228"/>
      <c r="Q22" s="228"/>
      <c r="R22" s="517"/>
      <c r="S22" s="228"/>
      <c r="T22" s="519"/>
      <c r="U22" s="255" t="str">
        <f t="shared" si="0"/>
        <v/>
      </c>
      <c r="V22" s="296" t="str">
        <f t="shared" si="1"/>
        <v/>
      </c>
      <c r="W22" s="230"/>
      <c r="X22" s="232"/>
      <c r="Y22" s="232"/>
      <c r="Z22" s="232"/>
      <c r="AA22" s="258"/>
      <c r="AB22" s="520" t="str">
        <f t="shared" si="2"/>
        <v/>
      </c>
      <c r="AC22" s="262" t="str">
        <f t="shared" si="3"/>
        <v/>
      </c>
      <c r="AD22" s="231"/>
      <c r="AE22" s="231"/>
      <c r="AF22" s="231"/>
      <c r="AG22" s="230"/>
      <c r="AH22" s="232"/>
      <c r="AI22" s="232"/>
      <c r="AJ22" s="232"/>
      <c r="AK22" s="517"/>
      <c r="AL22" s="517"/>
      <c r="AM22" s="258"/>
      <c r="AN22" s="255" t="str">
        <f t="shared" si="4"/>
        <v/>
      </c>
      <c r="AO22" s="256" t="str">
        <f t="shared" si="5"/>
        <v/>
      </c>
      <c r="AP22" s="263"/>
    </row>
    <row r="23" spans="1:42">
      <c r="A23" s="82">
        <f>список!A20</f>
        <v>19</v>
      </c>
      <c r="B23" s="145" t="str">
        <f>IF(список!B20="","",список!B20)</f>
        <v/>
      </c>
      <c r="C23" s="82">
        <f>IF(список!C20="","",список!C20)</f>
        <v>0</v>
      </c>
      <c r="D23" s="228"/>
      <c r="E23" s="228"/>
      <c r="F23" s="228"/>
      <c r="G23" s="228"/>
      <c r="H23" s="228"/>
      <c r="I23" s="228"/>
      <c r="J23" s="228"/>
      <c r="K23" s="228"/>
      <c r="L23" s="228"/>
      <c r="M23" s="228"/>
      <c r="N23" s="228"/>
      <c r="O23" s="228"/>
      <c r="P23" s="228"/>
      <c r="Q23" s="228"/>
      <c r="R23" s="228"/>
      <c r="S23" s="228"/>
      <c r="T23" s="519"/>
      <c r="U23" s="255" t="str">
        <f t="shared" si="0"/>
        <v/>
      </c>
      <c r="V23" s="296" t="str">
        <f t="shared" si="1"/>
        <v/>
      </c>
      <c r="W23" s="230"/>
      <c r="X23" s="232"/>
      <c r="Y23" s="232"/>
      <c r="Z23" s="232"/>
      <c r="AA23" s="259"/>
      <c r="AB23" s="520" t="str">
        <f t="shared" si="2"/>
        <v/>
      </c>
      <c r="AC23" s="262" t="str">
        <f t="shared" si="3"/>
        <v/>
      </c>
      <c r="AD23" s="231"/>
      <c r="AE23" s="231"/>
      <c r="AF23" s="231"/>
      <c r="AG23" s="230"/>
      <c r="AH23" s="232"/>
      <c r="AI23" s="232"/>
      <c r="AJ23" s="232"/>
      <c r="AK23" s="228"/>
      <c r="AL23" s="517"/>
      <c r="AM23" s="258"/>
      <c r="AN23" s="255" t="str">
        <f t="shared" si="4"/>
        <v/>
      </c>
      <c r="AO23" s="256" t="str">
        <f t="shared" si="5"/>
        <v/>
      </c>
      <c r="AP23" s="263"/>
    </row>
    <row r="24" spans="1:42">
      <c r="A24" s="82">
        <f>список!A21</f>
        <v>20</v>
      </c>
      <c r="B24" s="145" t="str">
        <f>IF(список!B21="","",список!B21)</f>
        <v/>
      </c>
      <c r="C24" s="82">
        <f>IF(список!C21="","",список!C21)</f>
        <v>0</v>
      </c>
      <c r="D24" s="228"/>
      <c r="E24" s="228"/>
      <c r="F24" s="228"/>
      <c r="G24" s="228"/>
      <c r="H24" s="228"/>
      <c r="I24" s="228"/>
      <c r="J24" s="228"/>
      <c r="K24" s="228"/>
      <c r="L24" s="228"/>
      <c r="M24" s="228"/>
      <c r="N24" s="228"/>
      <c r="O24" s="228"/>
      <c r="P24" s="228"/>
      <c r="Q24" s="228"/>
      <c r="R24" s="228"/>
      <c r="S24" s="228"/>
      <c r="T24" s="519"/>
      <c r="U24" s="255" t="str">
        <f t="shared" si="0"/>
        <v/>
      </c>
      <c r="V24" s="296" t="str">
        <f t="shared" si="1"/>
        <v/>
      </c>
      <c r="W24" s="230"/>
      <c r="X24" s="232"/>
      <c r="Y24" s="232"/>
      <c r="Z24" s="232"/>
      <c r="AA24" s="259"/>
      <c r="AB24" s="520" t="str">
        <f t="shared" si="2"/>
        <v/>
      </c>
      <c r="AC24" s="262" t="str">
        <f t="shared" si="3"/>
        <v/>
      </c>
      <c r="AD24" s="231"/>
      <c r="AE24" s="231"/>
      <c r="AF24" s="231"/>
      <c r="AG24" s="230"/>
      <c r="AH24" s="232"/>
      <c r="AI24" s="232"/>
      <c r="AJ24" s="232"/>
      <c r="AK24" s="228"/>
      <c r="AL24" s="517"/>
      <c r="AM24" s="258"/>
      <c r="AN24" s="255" t="str">
        <f t="shared" si="4"/>
        <v/>
      </c>
      <c r="AO24" s="256" t="str">
        <f t="shared" si="5"/>
        <v/>
      </c>
      <c r="AP24" s="263"/>
    </row>
    <row r="25" spans="1:42">
      <c r="A25" s="82">
        <f>список!A22</f>
        <v>21</v>
      </c>
      <c r="B25" s="145" t="str">
        <f>IF(список!B22="","",список!B22)</f>
        <v/>
      </c>
      <c r="C25" s="82">
        <f>IF(список!C22="","",список!C22)</f>
        <v>0</v>
      </c>
      <c r="D25" s="228"/>
      <c r="E25" s="228"/>
      <c r="F25" s="228"/>
      <c r="G25" s="228"/>
      <c r="H25" s="517"/>
      <c r="I25" s="228"/>
      <c r="J25" s="228"/>
      <c r="K25" s="228"/>
      <c r="L25" s="228"/>
      <c r="M25" s="517"/>
      <c r="N25" s="228"/>
      <c r="O25" s="228"/>
      <c r="P25" s="228"/>
      <c r="Q25" s="228"/>
      <c r="R25" s="517"/>
      <c r="S25" s="228"/>
      <c r="T25" s="519"/>
      <c r="U25" s="255" t="str">
        <f t="shared" si="0"/>
        <v/>
      </c>
      <c r="V25" s="296" t="str">
        <f t="shared" si="1"/>
        <v/>
      </c>
      <c r="W25" s="230"/>
      <c r="X25" s="232"/>
      <c r="Y25" s="232"/>
      <c r="Z25" s="232"/>
      <c r="AA25" s="258"/>
      <c r="AB25" s="520" t="str">
        <f t="shared" si="2"/>
        <v/>
      </c>
      <c r="AC25" s="262" t="str">
        <f t="shared" si="3"/>
        <v/>
      </c>
      <c r="AD25" s="231"/>
      <c r="AE25" s="231"/>
      <c r="AF25" s="231"/>
      <c r="AG25" s="230"/>
      <c r="AH25" s="232"/>
      <c r="AI25" s="232"/>
      <c r="AJ25" s="232"/>
      <c r="AK25" s="517"/>
      <c r="AL25" s="517"/>
      <c r="AM25" s="258"/>
      <c r="AN25" s="255" t="str">
        <f t="shared" si="4"/>
        <v/>
      </c>
      <c r="AO25" s="256" t="str">
        <f t="shared" si="5"/>
        <v/>
      </c>
      <c r="AP25" s="263"/>
    </row>
    <row r="26" spans="1:42">
      <c r="A26" s="82">
        <f>список!A23</f>
        <v>22</v>
      </c>
      <c r="B26" s="145" t="str">
        <f>IF(список!B23="","",список!B23)</f>
        <v/>
      </c>
      <c r="C26" s="82">
        <f>IF(список!C23="","",список!C23)</f>
        <v>0</v>
      </c>
      <c r="D26" s="228"/>
      <c r="E26" s="228"/>
      <c r="F26" s="228"/>
      <c r="G26" s="228"/>
      <c r="H26" s="228"/>
      <c r="I26" s="228"/>
      <c r="J26" s="228"/>
      <c r="K26" s="228"/>
      <c r="L26" s="228"/>
      <c r="M26" s="228"/>
      <c r="N26" s="228"/>
      <c r="O26" s="228"/>
      <c r="P26" s="228"/>
      <c r="Q26" s="228"/>
      <c r="R26" s="228"/>
      <c r="S26" s="228"/>
      <c r="T26" s="519"/>
      <c r="U26" s="255" t="str">
        <f t="shared" si="0"/>
        <v/>
      </c>
      <c r="V26" s="296" t="str">
        <f t="shared" si="1"/>
        <v/>
      </c>
      <c r="W26" s="230"/>
      <c r="X26" s="232"/>
      <c r="Y26" s="232"/>
      <c r="Z26" s="232"/>
      <c r="AA26" s="259"/>
      <c r="AB26" s="520" t="str">
        <f t="shared" si="2"/>
        <v/>
      </c>
      <c r="AC26" s="262" t="str">
        <f t="shared" si="3"/>
        <v/>
      </c>
      <c r="AD26" s="231"/>
      <c r="AE26" s="231"/>
      <c r="AF26" s="231"/>
      <c r="AG26" s="230"/>
      <c r="AH26" s="232"/>
      <c r="AI26" s="232"/>
      <c r="AJ26" s="232"/>
      <c r="AK26" s="228"/>
      <c r="AL26" s="517"/>
      <c r="AM26" s="258"/>
      <c r="AN26" s="255" t="str">
        <f t="shared" si="4"/>
        <v/>
      </c>
      <c r="AO26" s="256" t="str">
        <f t="shared" si="5"/>
        <v/>
      </c>
      <c r="AP26" s="263"/>
    </row>
    <row r="27" spans="1:42">
      <c r="A27" s="82">
        <f>список!A24</f>
        <v>23</v>
      </c>
      <c r="B27" s="145" t="str">
        <f>IF(список!B24="","",список!B24)</f>
        <v/>
      </c>
      <c r="C27" s="82">
        <f>IF(список!C24="","",список!C24)</f>
        <v>0</v>
      </c>
      <c r="D27" s="228"/>
      <c r="E27" s="228"/>
      <c r="F27" s="228"/>
      <c r="G27" s="228"/>
      <c r="H27" s="228"/>
      <c r="I27" s="228"/>
      <c r="J27" s="228"/>
      <c r="K27" s="228"/>
      <c r="L27" s="228"/>
      <c r="M27" s="228"/>
      <c r="N27" s="228"/>
      <c r="O27" s="228"/>
      <c r="P27" s="228"/>
      <c r="Q27" s="228"/>
      <c r="R27" s="228"/>
      <c r="S27" s="228"/>
      <c r="T27" s="519"/>
      <c r="U27" s="255" t="str">
        <f t="shared" si="0"/>
        <v/>
      </c>
      <c r="V27" s="296" t="str">
        <f t="shared" si="1"/>
        <v/>
      </c>
      <c r="W27" s="230"/>
      <c r="X27" s="232"/>
      <c r="Y27" s="232"/>
      <c r="Z27" s="232"/>
      <c r="AA27" s="259"/>
      <c r="AB27" s="520" t="str">
        <f t="shared" si="2"/>
        <v/>
      </c>
      <c r="AC27" s="262" t="str">
        <f t="shared" si="3"/>
        <v/>
      </c>
      <c r="AD27" s="231"/>
      <c r="AE27" s="231"/>
      <c r="AF27" s="231"/>
      <c r="AG27" s="230"/>
      <c r="AH27" s="232"/>
      <c r="AI27" s="232"/>
      <c r="AJ27" s="232"/>
      <c r="AK27" s="228"/>
      <c r="AL27" s="517"/>
      <c r="AM27" s="258"/>
      <c r="AN27" s="255" t="str">
        <f t="shared" si="4"/>
        <v/>
      </c>
      <c r="AO27" s="256" t="str">
        <f t="shared" si="5"/>
        <v/>
      </c>
      <c r="AP27" s="263"/>
    </row>
    <row r="28" spans="1:42">
      <c r="A28" s="82">
        <f>список!A25</f>
        <v>24</v>
      </c>
      <c r="B28" s="145" t="str">
        <f>IF(список!B25="","",список!B25)</f>
        <v/>
      </c>
      <c r="C28" s="82">
        <f>IF(список!C25="","",список!C25)</f>
        <v>0</v>
      </c>
      <c r="D28" s="228"/>
      <c r="E28" s="228"/>
      <c r="F28" s="228"/>
      <c r="G28" s="228"/>
      <c r="H28" s="517"/>
      <c r="I28" s="228"/>
      <c r="J28" s="228"/>
      <c r="K28" s="228"/>
      <c r="L28" s="228"/>
      <c r="M28" s="517"/>
      <c r="N28" s="228"/>
      <c r="O28" s="228"/>
      <c r="P28" s="228"/>
      <c r="Q28" s="228"/>
      <c r="R28" s="517"/>
      <c r="S28" s="228"/>
      <c r="T28" s="519"/>
      <c r="U28" s="255" t="str">
        <f t="shared" si="0"/>
        <v/>
      </c>
      <c r="V28" s="296" t="str">
        <f t="shared" si="1"/>
        <v/>
      </c>
      <c r="W28" s="230"/>
      <c r="X28" s="232"/>
      <c r="Y28" s="232"/>
      <c r="Z28" s="232"/>
      <c r="AA28" s="258"/>
      <c r="AB28" s="520" t="str">
        <f t="shared" si="2"/>
        <v/>
      </c>
      <c r="AC28" s="262" t="str">
        <f t="shared" si="3"/>
        <v/>
      </c>
      <c r="AD28" s="231"/>
      <c r="AE28" s="231"/>
      <c r="AF28" s="231"/>
      <c r="AG28" s="230"/>
      <c r="AH28" s="232"/>
      <c r="AI28" s="232"/>
      <c r="AJ28" s="232"/>
      <c r="AK28" s="517"/>
      <c r="AL28" s="517"/>
      <c r="AM28" s="258"/>
      <c r="AN28" s="255" t="str">
        <f t="shared" si="4"/>
        <v/>
      </c>
      <c r="AO28" s="256" t="str">
        <f t="shared" si="5"/>
        <v/>
      </c>
      <c r="AP28" s="263"/>
    </row>
    <row r="29" spans="1:42">
      <c r="A29" s="82">
        <f>список!A26</f>
        <v>25</v>
      </c>
      <c r="B29" s="145" t="str">
        <f>IF(список!B26="","",список!B26)</f>
        <v/>
      </c>
      <c r="C29" s="82">
        <f>IF(список!C26="","",список!C26)</f>
        <v>0</v>
      </c>
      <c r="D29" s="228"/>
      <c r="E29" s="228"/>
      <c r="F29" s="228"/>
      <c r="G29" s="228"/>
      <c r="H29" s="517"/>
      <c r="I29" s="228"/>
      <c r="J29" s="228"/>
      <c r="K29" s="228"/>
      <c r="L29" s="228"/>
      <c r="M29" s="517"/>
      <c r="N29" s="228"/>
      <c r="O29" s="228"/>
      <c r="P29" s="228"/>
      <c r="Q29" s="228"/>
      <c r="R29" s="517"/>
      <c r="S29" s="228"/>
      <c r="T29" s="519"/>
      <c r="U29" s="255" t="str">
        <f t="shared" si="0"/>
        <v/>
      </c>
      <c r="V29" s="296" t="str">
        <f t="shared" si="1"/>
        <v/>
      </c>
      <c r="W29" s="230"/>
      <c r="X29" s="232"/>
      <c r="Y29" s="232"/>
      <c r="Z29" s="232"/>
      <c r="AA29" s="258"/>
      <c r="AB29" s="520" t="str">
        <f t="shared" si="2"/>
        <v/>
      </c>
      <c r="AC29" s="262" t="str">
        <f t="shared" si="3"/>
        <v/>
      </c>
      <c r="AD29" s="231"/>
      <c r="AE29" s="231"/>
      <c r="AF29" s="231"/>
      <c r="AG29" s="230"/>
      <c r="AH29" s="232"/>
      <c r="AI29" s="232"/>
      <c r="AJ29" s="232"/>
      <c r="AK29" s="517"/>
      <c r="AL29" s="517"/>
      <c r="AM29" s="258"/>
      <c r="AN29" s="255" t="str">
        <f t="shared" si="4"/>
        <v/>
      </c>
      <c r="AO29" s="256" t="str">
        <f t="shared" si="5"/>
        <v/>
      </c>
      <c r="AP29" s="263"/>
    </row>
    <row r="30" spans="1:42">
      <c r="A30" s="82">
        <f>список!A27</f>
        <v>26</v>
      </c>
      <c r="B30" s="145" t="str">
        <f>IF(список!B27="","",список!B27)</f>
        <v/>
      </c>
      <c r="C30" s="82">
        <f>IF(список!C27="","",список!C27)</f>
        <v>0</v>
      </c>
      <c r="D30" s="228"/>
      <c r="E30" s="228"/>
      <c r="F30" s="228"/>
      <c r="G30" s="228"/>
      <c r="H30" s="228"/>
      <c r="I30" s="228"/>
      <c r="J30" s="228"/>
      <c r="K30" s="228"/>
      <c r="L30" s="228"/>
      <c r="M30" s="228"/>
      <c r="N30" s="228"/>
      <c r="O30" s="228"/>
      <c r="P30" s="228"/>
      <c r="Q30" s="228"/>
      <c r="R30" s="228"/>
      <c r="S30" s="228"/>
      <c r="T30" s="519"/>
      <c r="U30" s="255" t="str">
        <f t="shared" si="0"/>
        <v/>
      </c>
      <c r="V30" s="296" t="str">
        <f t="shared" si="1"/>
        <v/>
      </c>
      <c r="W30" s="230"/>
      <c r="X30" s="232"/>
      <c r="Y30" s="232"/>
      <c r="Z30" s="232"/>
      <c r="AA30" s="259"/>
      <c r="AB30" s="520" t="str">
        <f t="shared" si="2"/>
        <v/>
      </c>
      <c r="AC30" s="262" t="str">
        <f t="shared" si="3"/>
        <v/>
      </c>
      <c r="AD30" s="250"/>
      <c r="AE30" s="83"/>
      <c r="AF30" s="83"/>
      <c r="AG30" s="230"/>
      <c r="AH30" s="232"/>
      <c r="AI30" s="232"/>
      <c r="AJ30" s="232"/>
      <c r="AK30" s="228"/>
      <c r="AL30" s="83"/>
      <c r="AM30" s="225"/>
      <c r="AN30" s="255" t="str">
        <f t="shared" si="4"/>
        <v/>
      </c>
      <c r="AO30" s="256" t="str">
        <f t="shared" si="5"/>
        <v/>
      </c>
      <c r="AP30" s="263"/>
    </row>
    <row r="31" spans="1:42">
      <c r="A31" s="82">
        <f>список!A28</f>
        <v>27</v>
      </c>
      <c r="B31" s="145" t="str">
        <f>IF(список!B28="","",список!B28)</f>
        <v/>
      </c>
      <c r="C31" s="82">
        <f>IF(список!C28="","",список!C28)</f>
        <v>0</v>
      </c>
      <c r="D31" s="228"/>
      <c r="E31" s="228"/>
      <c r="F31" s="228"/>
      <c r="G31" s="228"/>
      <c r="H31" s="228"/>
      <c r="I31" s="228"/>
      <c r="J31" s="228"/>
      <c r="K31" s="228"/>
      <c r="L31" s="228"/>
      <c r="M31" s="228"/>
      <c r="N31" s="228"/>
      <c r="O31" s="228"/>
      <c r="P31" s="228"/>
      <c r="Q31" s="228"/>
      <c r="R31" s="228"/>
      <c r="S31" s="228"/>
      <c r="T31" s="519"/>
      <c r="U31" s="255" t="str">
        <f t="shared" si="0"/>
        <v/>
      </c>
      <c r="V31" s="296" t="str">
        <f t="shared" si="1"/>
        <v/>
      </c>
      <c r="W31" s="232"/>
      <c r="X31" s="232"/>
      <c r="Y31" s="232"/>
      <c r="Z31" s="232"/>
      <c r="AA31" s="259"/>
      <c r="AB31" s="520" t="str">
        <f t="shared" si="2"/>
        <v/>
      </c>
      <c r="AC31" s="262" t="str">
        <f t="shared" si="3"/>
        <v/>
      </c>
      <c r="AD31" s="250"/>
      <c r="AE31" s="83"/>
      <c r="AF31" s="83"/>
      <c r="AG31" s="232"/>
      <c r="AH31" s="232"/>
      <c r="AI31" s="232"/>
      <c r="AJ31" s="232"/>
      <c r="AK31" s="228"/>
      <c r="AL31" s="83"/>
      <c r="AM31" s="225"/>
      <c r="AN31" s="255" t="str">
        <f t="shared" si="4"/>
        <v/>
      </c>
      <c r="AO31" s="256" t="str">
        <f t="shared" si="5"/>
        <v/>
      </c>
      <c r="AP31" s="263"/>
    </row>
    <row r="32" spans="1:42">
      <c r="A32" s="82">
        <f>список!A29</f>
        <v>28</v>
      </c>
      <c r="B32" s="145" t="str">
        <f>IF(список!B29="","",список!B29)</f>
        <v/>
      </c>
      <c r="C32" s="82">
        <f>IF(список!C29="","",список!C29)</f>
        <v>0</v>
      </c>
      <c r="D32" s="228"/>
      <c r="E32" s="228"/>
      <c r="F32" s="228"/>
      <c r="G32" s="228"/>
      <c r="H32" s="228"/>
      <c r="I32" s="228"/>
      <c r="J32" s="228"/>
      <c r="K32" s="228"/>
      <c r="L32" s="228"/>
      <c r="M32" s="228"/>
      <c r="N32" s="228"/>
      <c r="O32" s="228"/>
      <c r="P32" s="228"/>
      <c r="Q32" s="228"/>
      <c r="R32" s="228"/>
      <c r="S32" s="228"/>
      <c r="T32" s="519"/>
      <c r="U32" s="255" t="str">
        <f t="shared" si="0"/>
        <v/>
      </c>
      <c r="V32" s="296" t="str">
        <f t="shared" si="1"/>
        <v/>
      </c>
      <c r="W32" s="232"/>
      <c r="X32" s="232"/>
      <c r="Y32" s="232"/>
      <c r="Z32" s="232"/>
      <c r="AA32" s="259"/>
      <c r="AB32" s="520" t="str">
        <f t="shared" si="2"/>
        <v/>
      </c>
      <c r="AC32" s="262" t="str">
        <f t="shared" si="3"/>
        <v/>
      </c>
      <c r="AD32" s="250"/>
      <c r="AE32" s="83"/>
      <c r="AF32" s="83"/>
      <c r="AG32" s="232"/>
      <c r="AH32" s="232"/>
      <c r="AI32" s="232"/>
      <c r="AJ32" s="232"/>
      <c r="AK32" s="228"/>
      <c r="AL32" s="83"/>
      <c r="AM32" s="225"/>
      <c r="AN32" s="255" t="str">
        <f t="shared" si="4"/>
        <v/>
      </c>
      <c r="AO32" s="256" t="str">
        <f t="shared" si="5"/>
        <v/>
      </c>
      <c r="AP32" s="263"/>
    </row>
    <row r="33" spans="1:42">
      <c r="A33" s="82">
        <f>список!A30</f>
        <v>29</v>
      </c>
      <c r="B33" s="145" t="str">
        <f>IF(список!B30="","",список!B30)</f>
        <v/>
      </c>
      <c r="C33" s="82">
        <f>IF(список!C30="","",список!C30)</f>
        <v>0</v>
      </c>
      <c r="D33" s="228"/>
      <c r="E33" s="228"/>
      <c r="F33" s="228"/>
      <c r="G33" s="228"/>
      <c r="H33" s="228"/>
      <c r="I33" s="228"/>
      <c r="J33" s="228"/>
      <c r="K33" s="228"/>
      <c r="L33" s="228"/>
      <c r="M33" s="228"/>
      <c r="N33" s="228"/>
      <c r="O33" s="228"/>
      <c r="P33" s="228"/>
      <c r="Q33" s="228"/>
      <c r="R33" s="228"/>
      <c r="S33" s="228"/>
      <c r="T33" s="519"/>
      <c r="U33" s="255" t="str">
        <f t="shared" si="0"/>
        <v/>
      </c>
      <c r="V33" s="296" t="str">
        <f t="shared" si="1"/>
        <v/>
      </c>
      <c r="W33" s="232"/>
      <c r="X33" s="232"/>
      <c r="Y33" s="232"/>
      <c r="Z33" s="232"/>
      <c r="AA33" s="259"/>
      <c r="AB33" s="520" t="str">
        <f t="shared" si="2"/>
        <v/>
      </c>
      <c r="AC33" s="262" t="str">
        <f t="shared" si="3"/>
        <v/>
      </c>
      <c r="AD33" s="250"/>
      <c r="AE33" s="83"/>
      <c r="AF33" s="83"/>
      <c r="AG33" s="232"/>
      <c r="AH33" s="232"/>
      <c r="AI33" s="232"/>
      <c r="AJ33" s="232"/>
      <c r="AK33" s="228"/>
      <c r="AL33" s="83"/>
      <c r="AM33" s="225"/>
      <c r="AN33" s="255" t="str">
        <f t="shared" si="4"/>
        <v/>
      </c>
      <c r="AO33" s="256" t="str">
        <f t="shared" si="5"/>
        <v/>
      </c>
      <c r="AP33" s="263"/>
    </row>
    <row r="34" spans="1:42">
      <c r="A34" s="82">
        <f>список!A31</f>
        <v>30</v>
      </c>
      <c r="B34" s="145" t="str">
        <f>IF(список!B31="","",список!B31)</f>
        <v/>
      </c>
      <c r="C34" s="82">
        <f>IF(список!C31="","",список!C31)</f>
        <v>0</v>
      </c>
      <c r="D34" s="228"/>
      <c r="E34" s="228"/>
      <c r="F34" s="228"/>
      <c r="G34" s="228"/>
      <c r="H34" s="228"/>
      <c r="I34" s="228"/>
      <c r="J34" s="228"/>
      <c r="K34" s="228"/>
      <c r="L34" s="228"/>
      <c r="M34" s="228"/>
      <c r="N34" s="228"/>
      <c r="O34" s="228"/>
      <c r="P34" s="228"/>
      <c r="Q34" s="228"/>
      <c r="R34" s="228"/>
      <c r="S34" s="228"/>
      <c r="T34" s="519"/>
      <c r="U34" s="255" t="str">
        <f t="shared" si="0"/>
        <v/>
      </c>
      <c r="V34" s="296" t="str">
        <f t="shared" si="1"/>
        <v/>
      </c>
      <c r="W34" s="232"/>
      <c r="X34" s="232"/>
      <c r="Y34" s="232"/>
      <c r="Z34" s="232"/>
      <c r="AA34" s="259"/>
      <c r="AB34" s="520" t="str">
        <f t="shared" si="2"/>
        <v/>
      </c>
      <c r="AC34" s="262" t="str">
        <f t="shared" si="3"/>
        <v/>
      </c>
      <c r="AD34" s="250"/>
      <c r="AE34" s="83"/>
      <c r="AF34" s="83"/>
      <c r="AG34" s="232"/>
      <c r="AH34" s="232"/>
      <c r="AI34" s="232"/>
      <c r="AJ34" s="232"/>
      <c r="AK34" s="228"/>
      <c r="AL34" s="83"/>
      <c r="AM34" s="225"/>
      <c r="AN34" s="255" t="str">
        <f t="shared" si="4"/>
        <v/>
      </c>
      <c r="AO34" s="256" t="str">
        <f t="shared" si="5"/>
        <v/>
      </c>
      <c r="AP34" s="263"/>
    </row>
    <row r="35" spans="1:42">
      <c r="A35" s="82">
        <f>список!A32</f>
        <v>31</v>
      </c>
      <c r="B35" s="145" t="str">
        <f>IF(список!B32="","",список!B32)</f>
        <v/>
      </c>
      <c r="C35" s="82">
        <f>IF(список!C32="","",список!C32)</f>
        <v>0</v>
      </c>
      <c r="D35" s="228"/>
      <c r="E35" s="228"/>
      <c r="F35" s="228"/>
      <c r="G35" s="228"/>
      <c r="H35" s="228"/>
      <c r="I35" s="228"/>
      <c r="J35" s="228"/>
      <c r="K35" s="228"/>
      <c r="L35" s="228"/>
      <c r="M35" s="228"/>
      <c r="N35" s="228"/>
      <c r="O35" s="228"/>
      <c r="P35" s="228"/>
      <c r="Q35" s="228"/>
      <c r="R35" s="228"/>
      <c r="S35" s="83"/>
      <c r="T35" s="225"/>
      <c r="U35" s="255" t="str">
        <f t="shared" si="0"/>
        <v/>
      </c>
      <c r="V35" s="296" t="str">
        <f t="shared" si="1"/>
        <v/>
      </c>
      <c r="W35" s="232"/>
      <c r="X35" s="232"/>
      <c r="Y35" s="232"/>
      <c r="Z35" s="232"/>
      <c r="AA35" s="259"/>
      <c r="AB35" s="520" t="str">
        <f t="shared" si="2"/>
        <v/>
      </c>
      <c r="AC35" s="262" t="str">
        <f t="shared" si="3"/>
        <v/>
      </c>
      <c r="AD35" s="250"/>
      <c r="AE35" s="83"/>
      <c r="AF35" s="83"/>
      <c r="AG35" s="232"/>
      <c r="AH35" s="232"/>
      <c r="AI35" s="232"/>
      <c r="AJ35" s="232"/>
      <c r="AK35" s="228"/>
      <c r="AL35" s="83"/>
      <c r="AM35" s="225"/>
      <c r="AN35" s="255" t="str">
        <f t="shared" si="4"/>
        <v/>
      </c>
      <c r="AO35" s="256" t="str">
        <f t="shared" si="5"/>
        <v/>
      </c>
      <c r="AP35" s="263"/>
    </row>
    <row r="36" spans="1:42">
      <c r="A36" s="82">
        <f>список!A33</f>
        <v>32</v>
      </c>
      <c r="B36" s="145" t="str">
        <f>IF(список!B33="","",список!B33)</f>
        <v/>
      </c>
      <c r="C36" s="82">
        <f>IF(список!C33="","",список!C33)</f>
        <v>0</v>
      </c>
      <c r="D36" s="228"/>
      <c r="E36" s="228"/>
      <c r="F36" s="228"/>
      <c r="G36" s="228"/>
      <c r="H36" s="228"/>
      <c r="I36" s="228"/>
      <c r="J36" s="228"/>
      <c r="K36" s="228"/>
      <c r="L36" s="228"/>
      <c r="M36" s="228"/>
      <c r="N36" s="228"/>
      <c r="O36" s="228"/>
      <c r="P36" s="228"/>
      <c r="Q36" s="228"/>
      <c r="R36" s="228"/>
      <c r="S36" s="83"/>
      <c r="T36" s="225"/>
      <c r="U36" s="255" t="str">
        <f t="shared" si="0"/>
        <v/>
      </c>
      <c r="V36" s="296" t="str">
        <f t="shared" si="1"/>
        <v/>
      </c>
      <c r="W36" s="232"/>
      <c r="X36" s="232"/>
      <c r="Y36" s="232"/>
      <c r="Z36" s="232"/>
      <c r="AA36" s="259"/>
      <c r="AB36" s="520" t="str">
        <f t="shared" si="2"/>
        <v/>
      </c>
      <c r="AC36" s="262" t="str">
        <f t="shared" si="3"/>
        <v/>
      </c>
      <c r="AD36" s="250"/>
      <c r="AE36" s="83"/>
      <c r="AF36" s="83"/>
      <c r="AG36" s="232"/>
      <c r="AH36" s="232"/>
      <c r="AI36" s="232"/>
      <c r="AJ36" s="232"/>
      <c r="AK36" s="228"/>
      <c r="AL36" s="83"/>
      <c r="AM36" s="225"/>
      <c r="AN36" s="255" t="str">
        <f t="shared" si="4"/>
        <v/>
      </c>
      <c r="AO36" s="256" t="str">
        <f t="shared" si="5"/>
        <v/>
      </c>
      <c r="AP36" s="263"/>
    </row>
    <row r="37" spans="1:42">
      <c r="A37" s="82">
        <f>список!A34</f>
        <v>33</v>
      </c>
      <c r="B37" s="145" t="str">
        <f>IF(список!B34="","",список!B34)</f>
        <v/>
      </c>
      <c r="C37" s="82">
        <f>IF(список!C34="","",список!C34)</f>
        <v>0</v>
      </c>
      <c r="D37" s="228"/>
      <c r="E37" s="228"/>
      <c r="F37" s="228"/>
      <c r="G37" s="228"/>
      <c r="H37" s="228"/>
      <c r="I37" s="228"/>
      <c r="J37" s="228"/>
      <c r="K37" s="228"/>
      <c r="L37" s="228"/>
      <c r="M37" s="228"/>
      <c r="N37" s="228"/>
      <c r="O37" s="228"/>
      <c r="P37" s="228"/>
      <c r="Q37" s="228"/>
      <c r="R37" s="228"/>
      <c r="S37" s="83"/>
      <c r="T37" s="225"/>
      <c r="U37" s="255" t="str">
        <f t="shared" si="0"/>
        <v/>
      </c>
      <c r="V37" s="296" t="str">
        <f t="shared" si="1"/>
        <v/>
      </c>
      <c r="W37" s="232"/>
      <c r="X37" s="232"/>
      <c r="Y37" s="232"/>
      <c r="Z37" s="232"/>
      <c r="AA37" s="259"/>
      <c r="AB37" s="520" t="str">
        <f t="shared" si="2"/>
        <v/>
      </c>
      <c r="AC37" s="262" t="str">
        <f t="shared" si="3"/>
        <v/>
      </c>
      <c r="AD37" s="250"/>
      <c r="AE37" s="83"/>
      <c r="AF37" s="83"/>
      <c r="AG37" s="232"/>
      <c r="AH37" s="232"/>
      <c r="AI37" s="232"/>
      <c r="AJ37" s="232"/>
      <c r="AK37" s="228"/>
      <c r="AL37" s="83"/>
      <c r="AM37" s="225"/>
      <c r="AN37" s="255" t="str">
        <f t="shared" si="4"/>
        <v/>
      </c>
      <c r="AO37" s="256" t="str">
        <f t="shared" si="5"/>
        <v/>
      </c>
      <c r="AP37" s="263"/>
    </row>
    <row r="38" spans="1:42">
      <c r="A38" s="82">
        <f>список!A35</f>
        <v>34</v>
      </c>
      <c r="B38" s="145" t="str">
        <f>IF(список!B35="","",список!B35)</f>
        <v/>
      </c>
      <c r="C38" s="82">
        <f>IF(список!C35="","",список!C35)</f>
        <v>0</v>
      </c>
      <c r="D38" s="84"/>
      <c r="E38" s="84"/>
      <c r="F38" s="84"/>
      <c r="G38" s="84"/>
      <c r="H38" s="84"/>
      <c r="I38" s="84"/>
      <c r="J38" s="84"/>
      <c r="K38" s="84"/>
      <c r="L38" s="84"/>
      <c r="M38" s="84"/>
      <c r="N38" s="84"/>
      <c r="O38" s="84"/>
      <c r="P38" s="84"/>
      <c r="Q38" s="84"/>
      <c r="R38" s="84"/>
      <c r="S38" s="84"/>
      <c r="T38" s="249"/>
      <c r="U38" s="255" t="str">
        <f t="shared" si="0"/>
        <v/>
      </c>
      <c r="V38" s="296" t="str">
        <f t="shared" si="1"/>
        <v/>
      </c>
      <c r="W38" s="251"/>
      <c r="X38" s="84"/>
      <c r="Y38" s="84"/>
      <c r="Z38" s="84"/>
      <c r="AA38" s="249"/>
      <c r="AB38" s="520" t="str">
        <f t="shared" si="2"/>
        <v/>
      </c>
      <c r="AC38" s="262" t="str">
        <f t="shared" si="3"/>
        <v/>
      </c>
      <c r="AD38" s="251"/>
      <c r="AE38" s="84"/>
      <c r="AF38" s="84"/>
      <c r="AG38" s="84"/>
      <c r="AH38" s="84"/>
      <c r="AI38" s="84"/>
      <c r="AJ38" s="84"/>
      <c r="AK38" s="84"/>
      <c r="AL38" s="84"/>
      <c r="AM38" s="249"/>
      <c r="AN38" s="255" t="str">
        <f t="shared" si="4"/>
        <v/>
      </c>
      <c r="AO38" s="256" t="str">
        <f t="shared" si="5"/>
        <v/>
      </c>
      <c r="AP38" s="263"/>
    </row>
    <row r="39" spans="1:42"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84"/>
      <c r="O39" s="84"/>
      <c r="P39" s="84"/>
      <c r="Q39" s="84"/>
      <c r="R39" s="84"/>
      <c r="S39" s="84"/>
      <c r="T39" s="249"/>
      <c r="U39" s="293" t="str">
        <f t="shared" si="0"/>
        <v/>
      </c>
      <c r="V39" s="297" t="str">
        <f t="shared" si="1"/>
        <v/>
      </c>
      <c r="W39" s="251"/>
      <c r="X39" s="84"/>
      <c r="Y39" s="84"/>
      <c r="Z39" s="84"/>
      <c r="AA39" s="249"/>
      <c r="AB39" s="521" t="str">
        <f t="shared" si="2"/>
        <v/>
      </c>
      <c r="AC39" s="295" t="str">
        <f t="shared" si="3"/>
        <v/>
      </c>
      <c r="AD39" s="251"/>
      <c r="AE39" s="84"/>
      <c r="AF39" s="84"/>
      <c r="AG39" s="84"/>
      <c r="AH39" s="84"/>
      <c r="AI39" s="84"/>
      <c r="AJ39" s="84"/>
      <c r="AK39" s="84"/>
      <c r="AL39" s="84"/>
      <c r="AM39" s="249"/>
      <c r="AN39" s="293" t="str">
        <f t="shared" si="4"/>
        <v/>
      </c>
      <c r="AO39" s="294" t="str">
        <f t="shared" si="5"/>
        <v/>
      </c>
      <c r="AP39" s="263"/>
    </row>
    <row r="40" spans="1:42">
      <c r="U40" s="252"/>
      <c r="V40" s="252"/>
      <c r="W40" s="84"/>
      <c r="X40" s="84"/>
      <c r="Y40" s="84"/>
      <c r="Z40" s="84"/>
      <c r="AA40" s="84"/>
      <c r="AB40" s="252"/>
      <c r="AC40" s="252"/>
      <c r="AD40" s="84"/>
      <c r="AE40" s="84"/>
      <c r="AF40" s="84"/>
      <c r="AG40" s="84"/>
      <c r="AH40" s="84"/>
      <c r="AI40" s="84"/>
      <c r="AJ40" s="84"/>
      <c r="AK40" s="84"/>
      <c r="AL40" s="84"/>
      <c r="AM40" s="84"/>
      <c r="AN40" s="252"/>
      <c r="AO40" s="252"/>
    </row>
    <row r="41" spans="1:42">
      <c r="W41" s="84"/>
      <c r="X41" s="84"/>
      <c r="Y41" s="84"/>
      <c r="Z41" s="84"/>
      <c r="AA41" s="84"/>
      <c r="AD41" s="84"/>
      <c r="AE41" s="84"/>
      <c r="AF41" s="84"/>
      <c r="AG41" s="84"/>
      <c r="AH41" s="84"/>
      <c r="AI41" s="84"/>
      <c r="AJ41" s="84"/>
      <c r="AK41" s="84"/>
      <c r="AL41" s="84"/>
      <c r="AM41" s="84"/>
    </row>
    <row r="42" spans="1:42">
      <c r="W42" s="84"/>
      <c r="X42" s="84"/>
      <c r="Y42" s="84"/>
      <c r="Z42" s="84"/>
      <c r="AA42" s="84"/>
      <c r="AD42" s="84"/>
      <c r="AE42" s="84"/>
      <c r="AF42" s="84"/>
      <c r="AG42" s="84"/>
      <c r="AH42" s="84"/>
      <c r="AI42" s="84"/>
      <c r="AJ42" s="84"/>
      <c r="AK42" s="84"/>
      <c r="AL42" s="84"/>
      <c r="AM42" s="84"/>
    </row>
    <row r="43" spans="1:42">
      <c r="W43" s="84"/>
      <c r="X43" s="84"/>
      <c r="Y43" s="84"/>
      <c r="Z43" s="84"/>
      <c r="AA43" s="84"/>
      <c r="AD43" s="84"/>
      <c r="AE43" s="84"/>
      <c r="AF43" s="84"/>
      <c r="AG43" s="84"/>
      <c r="AH43" s="84"/>
      <c r="AI43" s="84"/>
      <c r="AJ43" s="84"/>
      <c r="AK43" s="84"/>
      <c r="AL43" s="84"/>
      <c r="AM43" s="84"/>
    </row>
  </sheetData>
  <sheetProtection password="CC6F" sheet="1" objects="1" scenarios="1" selectLockedCells="1"/>
  <mergeCells count="12">
    <mergeCell ref="A1:AO1"/>
    <mergeCell ref="D2:V2"/>
    <mergeCell ref="W2:AC2"/>
    <mergeCell ref="AD2:AO2"/>
    <mergeCell ref="A2:A4"/>
    <mergeCell ref="B2:B4"/>
    <mergeCell ref="C2:C4"/>
    <mergeCell ref="M3:T3"/>
    <mergeCell ref="U4:V4"/>
    <mergeCell ref="AB4:AC4"/>
    <mergeCell ref="AN4:AO4"/>
    <mergeCell ref="D3:L3"/>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DW57"/>
  <sheetViews>
    <sheetView topLeftCell="P7" zoomScale="60" zoomScaleNormal="60" workbookViewId="0">
      <selection activeCell="DL67" sqref="DL67"/>
    </sheetView>
  </sheetViews>
  <sheetFormatPr defaultColWidth="9.140625" defaultRowHeight="15"/>
  <cols>
    <col min="1" max="1" width="9.140625" style="82"/>
    <col min="2" max="2" width="27.140625" style="82" customWidth="1"/>
    <col min="3" max="3" width="9.140625" style="82"/>
    <col min="4" max="4" width="11.140625" style="82" hidden="1" customWidth="1"/>
    <col min="5" max="5" width="10.7109375" style="82" hidden="1" customWidth="1"/>
    <col min="6" max="6" width="10" style="82" hidden="1" customWidth="1"/>
    <col min="7" max="7" width="11.28515625" style="82" hidden="1" customWidth="1"/>
    <col min="8" max="8" width="12.28515625" style="82" hidden="1" customWidth="1"/>
    <col min="9" max="9" width="11.28515625" style="86" hidden="1" customWidth="1"/>
    <col min="10" max="13" width="10.140625" style="82" hidden="1" customWidth="1"/>
    <col min="14" max="14" width="10.140625" style="86" hidden="1" customWidth="1"/>
    <col min="15" max="15" width="0.140625" style="82" customWidth="1"/>
    <col min="16" max="16" width="47.7109375" style="82" customWidth="1"/>
    <col min="17" max="17" width="10.140625" style="114" hidden="1" customWidth="1"/>
    <col min="18" max="18" width="0" style="82" hidden="1" customWidth="1"/>
    <col min="19" max="19" width="10.28515625" style="82" hidden="1" customWidth="1"/>
    <col min="20" max="20" width="0" style="82" hidden="1" customWidth="1"/>
    <col min="21" max="21" width="10.7109375" style="82" hidden="1" customWidth="1"/>
    <col min="22" max="22" width="15" style="82" hidden="1" customWidth="1"/>
    <col min="23" max="24" width="10.7109375" style="82" hidden="1" customWidth="1"/>
    <col min="25" max="25" width="10.7109375" style="86" hidden="1" customWidth="1"/>
    <col min="26" max="26" width="0.140625" style="82" customWidth="1"/>
    <col min="27" max="27" width="51.140625" style="82" customWidth="1"/>
    <col min="28" max="28" width="13" style="114" hidden="1" customWidth="1"/>
    <col min="29" max="29" width="13.42578125" style="82" hidden="1" customWidth="1"/>
    <col min="30" max="33" width="13" style="82" hidden="1" customWidth="1"/>
    <col min="34" max="34" width="12.7109375" style="82" hidden="1" customWidth="1"/>
    <col min="35" max="35" width="13" style="82" hidden="1" customWidth="1"/>
    <col min="36" max="36" width="47.28515625" style="82" customWidth="1"/>
    <col min="37" max="37" width="13.28515625" style="114" hidden="1" customWidth="1"/>
    <col min="38" max="38" width="11.5703125" style="82" hidden="1" customWidth="1"/>
    <col min="39" max="40" width="13" style="82" hidden="1" customWidth="1"/>
    <col min="41" max="41" width="11.85546875" style="82" hidden="1" customWidth="1"/>
    <col min="42" max="42" width="12" style="82" hidden="1" customWidth="1"/>
    <col min="43" max="43" width="11.42578125" style="82" hidden="1" customWidth="1"/>
    <col min="44" max="44" width="11.28515625" style="82" hidden="1" customWidth="1"/>
    <col min="45" max="45" width="11.42578125" style="82" hidden="1" customWidth="1"/>
    <col min="46" max="46" width="0.140625" style="82" hidden="1" customWidth="1"/>
    <col min="47" max="47" width="47.28515625" style="82" customWidth="1"/>
    <col min="48" max="48" width="12" style="82" hidden="1" customWidth="1"/>
    <col min="49" max="49" width="13" style="82" hidden="1" customWidth="1"/>
    <col min="50" max="53" width="10.5703125" style="82" hidden="1" customWidth="1"/>
    <col min="54" max="54" width="11.85546875" style="82" hidden="1" customWidth="1"/>
    <col min="55" max="56" width="10.5703125" style="82" hidden="1" customWidth="1"/>
    <col min="57" max="57" width="10.42578125" style="82" hidden="1" customWidth="1"/>
    <col min="58" max="58" width="10.5703125" style="82" hidden="1" customWidth="1"/>
    <col min="59" max="59" width="47.85546875" style="82" customWidth="1"/>
    <col min="60" max="60" width="0" style="82" hidden="1" customWidth="1"/>
    <col min="61" max="61" width="9.85546875" style="82" hidden="1" customWidth="1"/>
    <col min="62" max="62" width="10.140625" style="82" hidden="1" customWidth="1"/>
    <col min="63" max="63" width="0" style="82" hidden="1" customWidth="1"/>
    <col min="64" max="64" width="10.28515625" style="82" hidden="1" customWidth="1"/>
    <col min="65" max="68" width="0" style="82" hidden="1" customWidth="1"/>
    <col min="69" max="69" width="11.85546875" style="82" hidden="1" customWidth="1"/>
    <col min="70" max="70" width="0" style="82" hidden="1" customWidth="1"/>
    <col min="71" max="71" width="10.42578125" style="82" hidden="1" customWidth="1"/>
    <col min="72" max="78" width="0" style="82" hidden="1" customWidth="1"/>
    <col min="79" max="79" width="8.7109375" style="82" hidden="1" customWidth="1"/>
    <col min="80" max="80" width="46" style="82" customWidth="1"/>
    <col min="81" max="97" width="0" style="82" hidden="1" customWidth="1"/>
    <col min="98" max="98" width="10.7109375" style="82" hidden="1" customWidth="1"/>
    <col min="99" max="108" width="0" style="82" hidden="1" customWidth="1"/>
    <col min="109" max="109" width="13.28515625" style="82" hidden="1" customWidth="1"/>
    <col min="110" max="110" width="12.85546875" style="82" hidden="1" customWidth="1"/>
    <col min="111" max="111" width="12.140625" style="82" hidden="1" customWidth="1"/>
    <col min="112" max="112" width="0.42578125" style="82" hidden="1" customWidth="1"/>
    <col min="113" max="113" width="50.28515625" style="82" customWidth="1"/>
    <col min="114" max="16384" width="9.140625" style="82"/>
  </cols>
  <sheetData>
    <row r="1" spans="1:127" ht="18.75">
      <c r="A1" s="489" t="s">
        <v>281</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row>
    <row r="2" spans="1:127" ht="96.75" customHeight="1">
      <c r="A2" s="490" t="str">
        <f>список!A1</f>
        <v>№</v>
      </c>
      <c r="B2" s="490" t="str">
        <f>список!B1</f>
        <v>Фамилия, имя воспитанника</v>
      </c>
      <c r="C2" s="175" t="str">
        <f>список!C1</f>
        <v xml:space="preserve">дата </v>
      </c>
      <c r="D2" s="173"/>
      <c r="E2" s="174"/>
      <c r="F2" s="174"/>
      <c r="G2" s="174"/>
      <c r="H2" s="174"/>
      <c r="I2" s="174"/>
      <c r="J2" s="174"/>
      <c r="K2" s="174"/>
      <c r="L2" s="174"/>
      <c r="M2" s="174"/>
      <c r="N2" s="174"/>
      <c r="O2" s="174"/>
      <c r="P2" s="492" t="s">
        <v>283</v>
      </c>
      <c r="Q2" s="207"/>
      <c r="R2" s="186"/>
      <c r="S2" s="186"/>
      <c r="T2" s="186"/>
      <c r="U2" s="186"/>
      <c r="V2" s="186"/>
      <c r="W2" s="186"/>
      <c r="X2" s="186"/>
      <c r="Y2" s="186"/>
      <c r="Z2" s="186"/>
      <c r="AA2" s="493" t="s">
        <v>282</v>
      </c>
      <c r="AB2" s="207"/>
      <c r="AC2" s="186"/>
      <c r="AD2" s="186"/>
      <c r="AE2" s="186"/>
      <c r="AF2" s="186"/>
      <c r="AG2" s="186"/>
      <c r="AH2" s="186"/>
      <c r="AI2" s="186"/>
      <c r="AJ2" s="492" t="s">
        <v>284</v>
      </c>
      <c r="AK2" s="207"/>
      <c r="AL2" s="186"/>
      <c r="AM2" s="186"/>
      <c r="AN2" s="186"/>
      <c r="AO2" s="186"/>
      <c r="AP2" s="186"/>
      <c r="AQ2" s="186"/>
      <c r="AR2" s="186"/>
      <c r="AS2" s="186"/>
      <c r="AT2" s="186"/>
      <c r="AU2" s="495" t="s">
        <v>285</v>
      </c>
      <c r="AV2" s="208"/>
      <c r="AW2" s="186"/>
      <c r="AX2" s="186"/>
      <c r="AY2" s="186"/>
      <c r="AZ2" s="186"/>
      <c r="BA2" s="186"/>
      <c r="BB2" s="186"/>
      <c r="BC2" s="186"/>
      <c r="BD2" s="186"/>
      <c r="BE2" s="186"/>
      <c r="BF2" s="186"/>
      <c r="BG2" s="495" t="s">
        <v>286</v>
      </c>
      <c r="BH2" s="208"/>
      <c r="BI2" s="186"/>
      <c r="BJ2" s="186"/>
      <c r="BK2" s="186"/>
      <c r="BL2" s="186"/>
      <c r="BM2" s="186"/>
      <c r="BN2" s="186"/>
      <c r="BO2" s="186"/>
      <c r="BP2" s="186"/>
      <c r="BQ2" s="186"/>
      <c r="BR2" s="186"/>
      <c r="BS2" s="186"/>
      <c r="BT2" s="186"/>
      <c r="BU2" s="186"/>
      <c r="BV2" s="186"/>
      <c r="BW2" s="186"/>
      <c r="BX2" s="186"/>
      <c r="BY2" s="186"/>
      <c r="BZ2" s="186"/>
      <c r="CA2" s="186"/>
      <c r="CB2" s="497" t="s">
        <v>287</v>
      </c>
      <c r="CC2" s="208"/>
      <c r="CD2" s="186"/>
      <c r="CE2" s="186"/>
      <c r="CF2" s="186"/>
      <c r="CG2" s="186"/>
      <c r="CH2" s="186"/>
      <c r="CI2" s="186"/>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497" t="s">
        <v>288</v>
      </c>
      <c r="DJ2" s="444"/>
      <c r="DK2" s="445"/>
      <c r="DL2" s="445"/>
      <c r="DM2" s="445"/>
      <c r="DN2" s="445"/>
      <c r="DO2" s="445"/>
      <c r="DP2" s="445"/>
      <c r="DQ2" s="445"/>
      <c r="DR2" s="445"/>
      <c r="DS2" s="445"/>
      <c r="DT2" s="445"/>
      <c r="DU2" s="445"/>
    </row>
    <row r="3" spans="1:127" ht="78" customHeight="1" thickBot="1">
      <c r="A3" s="491"/>
      <c r="B3" s="491"/>
      <c r="C3" s="176"/>
      <c r="D3" s="138" t="s">
        <v>171</v>
      </c>
      <c r="E3" s="139" t="s">
        <v>175</v>
      </c>
      <c r="F3" s="146" t="s">
        <v>176</v>
      </c>
      <c r="G3" s="146" t="s">
        <v>177</v>
      </c>
      <c r="H3" s="146" t="s">
        <v>178</v>
      </c>
      <c r="I3" s="157" t="s">
        <v>179</v>
      </c>
      <c r="J3" s="139" t="s">
        <v>194</v>
      </c>
      <c r="K3" s="139" t="s">
        <v>202</v>
      </c>
      <c r="L3" s="138" t="s">
        <v>248</v>
      </c>
      <c r="M3" s="158" t="s">
        <v>289</v>
      </c>
      <c r="N3" s="162" t="s">
        <v>255</v>
      </c>
      <c r="O3" s="162"/>
      <c r="P3" s="492"/>
      <c r="Q3" s="147" t="s">
        <v>156</v>
      </c>
      <c r="R3" s="147" t="s">
        <v>157</v>
      </c>
      <c r="S3" s="147" t="s">
        <v>158</v>
      </c>
      <c r="T3" s="147" t="s">
        <v>159</v>
      </c>
      <c r="U3" s="147" t="s">
        <v>160</v>
      </c>
      <c r="V3" s="147" t="s">
        <v>161</v>
      </c>
      <c r="W3" s="147" t="s">
        <v>162</v>
      </c>
      <c r="X3" s="147" t="s">
        <v>163</v>
      </c>
      <c r="Y3" s="162" t="s">
        <v>174</v>
      </c>
      <c r="Z3" s="138"/>
      <c r="AA3" s="494"/>
      <c r="AB3" s="159" t="s">
        <v>172</v>
      </c>
      <c r="AC3" s="159" t="s">
        <v>205</v>
      </c>
      <c r="AD3" s="159" t="s">
        <v>247</v>
      </c>
      <c r="AE3" s="160" t="s">
        <v>228</v>
      </c>
      <c r="AF3" s="161" t="s">
        <v>229</v>
      </c>
      <c r="AG3" s="161" t="s">
        <v>230</v>
      </c>
      <c r="AH3" s="159" t="s">
        <v>262</v>
      </c>
      <c r="AI3" s="138"/>
      <c r="AJ3" s="492"/>
      <c r="AK3" s="148" t="s">
        <v>231</v>
      </c>
      <c r="AL3" s="148" t="s">
        <v>233</v>
      </c>
      <c r="AM3" s="148" t="s">
        <v>235</v>
      </c>
      <c r="AN3" s="148" t="s">
        <v>236</v>
      </c>
      <c r="AO3" s="148" t="s">
        <v>237</v>
      </c>
      <c r="AP3" s="148" t="s">
        <v>238</v>
      </c>
      <c r="AQ3" s="148" t="s">
        <v>240</v>
      </c>
      <c r="AR3" s="148" t="s">
        <v>241</v>
      </c>
      <c r="AS3" s="148" t="s">
        <v>242</v>
      </c>
      <c r="AT3" s="148"/>
      <c r="AU3" s="496"/>
      <c r="AV3" s="138" t="s">
        <v>249</v>
      </c>
      <c r="AW3" s="147" t="s">
        <v>250</v>
      </c>
      <c r="AX3" s="147" t="s">
        <v>251</v>
      </c>
      <c r="AY3" s="147" t="s">
        <v>252</v>
      </c>
      <c r="AZ3" s="147" t="s">
        <v>253</v>
      </c>
      <c r="BA3" s="147" t="s">
        <v>291</v>
      </c>
      <c r="BB3" s="147" t="s">
        <v>256</v>
      </c>
      <c r="BC3" s="147" t="s">
        <v>257</v>
      </c>
      <c r="BD3" s="147" t="s">
        <v>258</v>
      </c>
      <c r="BE3" s="147" t="s">
        <v>261</v>
      </c>
      <c r="BF3" s="147"/>
      <c r="BG3" s="496"/>
      <c r="BH3" s="138" t="s">
        <v>170</v>
      </c>
      <c r="BI3" s="138" t="s">
        <v>180</v>
      </c>
      <c r="BJ3" s="147" t="s">
        <v>181</v>
      </c>
      <c r="BK3" s="147" t="s">
        <v>182</v>
      </c>
      <c r="BL3" s="147" t="s">
        <v>183</v>
      </c>
      <c r="BM3" s="147" t="s">
        <v>184</v>
      </c>
      <c r="BN3" s="147" t="s">
        <v>185</v>
      </c>
      <c r="BO3" s="147" t="s">
        <v>186</v>
      </c>
      <c r="BP3" s="147" t="s">
        <v>187</v>
      </c>
      <c r="BQ3" s="147" t="s">
        <v>188</v>
      </c>
      <c r="BR3" s="147" t="s">
        <v>189</v>
      </c>
      <c r="BS3" s="147" t="s">
        <v>256</v>
      </c>
      <c r="BT3" s="147" t="s">
        <v>259</v>
      </c>
      <c r="BU3" s="147" t="s">
        <v>263</v>
      </c>
      <c r="BV3" s="138" t="s">
        <v>264</v>
      </c>
      <c r="BW3" s="147" t="s">
        <v>265</v>
      </c>
      <c r="BX3" s="147" t="s">
        <v>266</v>
      </c>
      <c r="BY3" s="147" t="s">
        <v>267</v>
      </c>
      <c r="BZ3" s="147" t="s">
        <v>268</v>
      </c>
      <c r="CA3" s="147"/>
      <c r="CB3" s="498"/>
      <c r="CC3" s="138" t="s">
        <v>164</v>
      </c>
      <c r="CD3" s="147" t="s">
        <v>165</v>
      </c>
      <c r="CE3" s="147" t="s">
        <v>166</v>
      </c>
      <c r="CF3" s="138" t="s">
        <v>168</v>
      </c>
      <c r="CG3" s="138" t="s">
        <v>173</v>
      </c>
      <c r="CH3" s="138" t="s">
        <v>190</v>
      </c>
      <c r="CI3" s="147" t="s">
        <v>191</v>
      </c>
      <c r="CJ3" s="147" t="s">
        <v>192</v>
      </c>
      <c r="CK3" s="147" t="s">
        <v>193</v>
      </c>
      <c r="CL3" s="147" t="s">
        <v>195</v>
      </c>
      <c r="CM3" s="147" t="s">
        <v>196</v>
      </c>
      <c r="CN3" s="147" t="s">
        <v>197</v>
      </c>
      <c r="CO3" s="147" t="s">
        <v>198</v>
      </c>
      <c r="CP3" s="147" t="s">
        <v>199</v>
      </c>
      <c r="CQ3" s="147" t="s">
        <v>292</v>
      </c>
      <c r="CR3" s="138" t="s">
        <v>203</v>
      </c>
      <c r="CS3" s="147" t="s">
        <v>204</v>
      </c>
      <c r="CT3" s="147" t="s">
        <v>206</v>
      </c>
      <c r="CU3" s="147" t="s">
        <v>211</v>
      </c>
      <c r="CV3" s="147" t="s">
        <v>215</v>
      </c>
      <c r="CW3" s="147" t="s">
        <v>217</v>
      </c>
      <c r="CX3" s="147" t="s">
        <v>219</v>
      </c>
      <c r="CY3" s="147" t="s">
        <v>220</v>
      </c>
      <c r="CZ3" s="147" t="s">
        <v>221</v>
      </c>
      <c r="DA3" s="138" t="s">
        <v>243</v>
      </c>
      <c r="DB3" s="147" t="s">
        <v>244</v>
      </c>
      <c r="DC3" s="147" t="s">
        <v>245</v>
      </c>
      <c r="DD3" s="147" t="s">
        <v>246</v>
      </c>
      <c r="DE3" s="138" t="s">
        <v>222</v>
      </c>
      <c r="DF3" s="147" t="s">
        <v>290</v>
      </c>
      <c r="DG3" s="138" t="s">
        <v>274</v>
      </c>
      <c r="DH3" s="130"/>
      <c r="DI3" s="498"/>
      <c r="DJ3" s="103"/>
      <c r="DK3" s="103"/>
      <c r="DL3" s="103"/>
      <c r="DM3" s="103"/>
      <c r="DN3" s="103"/>
      <c r="DO3" s="103"/>
      <c r="DP3" s="103"/>
      <c r="DQ3" s="103"/>
      <c r="DR3" s="103"/>
      <c r="DS3" s="103"/>
      <c r="DT3" s="103"/>
      <c r="DU3" s="103"/>
      <c r="DV3" s="103"/>
      <c r="DW3" s="104"/>
    </row>
    <row r="4" spans="1:127" s="96" customFormat="1">
      <c r="A4" s="152">
        <f>список!A2</f>
        <v>1</v>
      </c>
      <c r="B4" s="153" t="str">
        <f>IF(список!B2="","",список!B2)</f>
        <v/>
      </c>
      <c r="C4" s="154" t="str">
        <f>IF(список!C2="","",список!C2)</f>
        <v/>
      </c>
      <c r="D4" s="155"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96"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96"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96"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96"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96" t="str">
        <f>IF('Познавательное развитие'!H5="","",IF('Познавательное развитие'!H5=2,"сформирован",IF('Познавательное развитие'!H5=0,"не сформирован", "в стадии формирования")))</f>
        <v/>
      </c>
      <c r="K4" s="96" t="e">
        <f>IF('Познавательное развитие'!#REF!="","",IF('Познавательное развитие'!#REF!=2,"сформирован",IF('Познавательное развитие'!#REF!=0,"не сформирован", "в стадии формирования")))</f>
        <v>#REF!</v>
      </c>
      <c r="L4" s="96" t="str">
        <f>IF('Речевое развитие'!X4="","",IF('Речевое развитие'!X4=2,"сформирован",IF('Речевое развитие'!X4=0,"не сформирован", "в стадии формирования")))</f>
        <v/>
      </c>
      <c r="M4" s="96"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149" t="str">
        <f>IF('Физическое развитие'!M4="","",IF('Физическое развитие'!M4=2,"сформирован",IF('Физическое развитие'!M4=0,"не сформирован", "в стадии формирования")))</f>
        <v/>
      </c>
      <c r="O4" s="166"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150" t="str">
        <f>'целевые ориентиры'!M4</f>
        <v/>
      </c>
      <c r="Q4" s="177"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R4" s="177"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S4" s="177"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T4" s="177"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4" s="177"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V4" s="178"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W4" s="178"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X4" s="178"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Y4" s="179"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Z4" s="180"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AA4" s="150" t="str">
        <f>'целевые ориентиры'!X4</f>
        <v/>
      </c>
      <c r="AB4" s="17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AC4" s="171" t="str">
        <f>IF('Познавательное развитие'!U5="","",IF('Познавательное развитие'!U5=2,"сформирован",IF('Познавательное развитие'!U5=0,"не сформирован", "в стадии формирования")))</f>
        <v/>
      </c>
      <c r="AD4" s="170" t="str">
        <f>IF('Речевое развитие'!W4="","",IF('Речевое развитие'!W4=2,"сформирован",IF('Речевое развитие'!W4=0,"не сформирован", "в стадии формирования")))</f>
        <v/>
      </c>
      <c r="AE4" s="181"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AF4" s="181"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G4" s="181" t="str">
        <f>IF('Художественно-эстетическое разв'!AF5="","",IF('Художественно-эстетическое разв'!AF5=2,"сформирован",IF('Художественно-эстетическое разв'!AF5=0,"не сформирован", "в стадии формирования")))</f>
        <v/>
      </c>
      <c r="AH4" s="170" t="str">
        <f>IF('Физическое развитие'!T4="","",IF('Физическое развитие'!T4=2,"сформирован",IF('Физическое развитие'!T4=0,"не сформирован", "в стадии формирования")))</f>
        <v/>
      </c>
      <c r="AI4" s="180" t="str">
        <f>IF('Социально-коммуникативное разви'!S5="","",IF('Познавательное развитие'!U5="","",IF('Речевое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развитие'!W4+'Художественно-эстетическое разв'!AD5+'Художественно-эстетическое разв'!AE5+'Художественно-эстетическое разв'!AF5+'Физическое развитие'!T4)/7)))))))</f>
        <v/>
      </c>
      <c r="AJ4" s="150" t="str">
        <f>'целевые ориентиры'!AH4</f>
        <v/>
      </c>
      <c r="AK4" s="172" t="str">
        <f>IF('Речевое развитие'!D4="","",IF('Речевое развитие'!D4=2,"сформирован",IF('Речевое развитие'!D4=0,"не сформирован", "в стадии формирования")))</f>
        <v/>
      </c>
      <c r="AL4" s="150" t="str">
        <f>IF('Речевое развитие'!F4="","",IF('Речевое развитие'!F4=2,"сформирован",IF('Речевое развитие'!F4=0,"не сформирован", "в стадии формирования")))</f>
        <v/>
      </c>
      <c r="AM4" s="150" t="str">
        <f>IF('Речевое развитие'!H4="","",IF('Речевое развитие'!H4=2,"сформирован",IF('Речевое развитие'!H4=0,"не сформирован", "в стадии формирования")))</f>
        <v/>
      </c>
      <c r="AN4" s="150" t="str">
        <f>IF('Речевое развитие'!I4="","",IF('Речевое развитие'!I4=2,"сформирован",IF('Речевое развитие'!I4=0,"не сформирован", "в стадии формирования")))</f>
        <v/>
      </c>
      <c r="AO4" s="150" t="str">
        <f>IF('Речевое развитие'!J4="","",IF('Речевое развитие'!J4=2,"сформирован",IF('Речевое развитие'!J4=0,"не сформирован", "в стадии формирования")))</f>
        <v/>
      </c>
      <c r="AP4" s="150" t="str">
        <f>IF('Речевое развитие'!K4="","",IF('Речевое развитие'!K4=2,"сформирован",IF('Речевое развитие'!K4=0,"не сформирован", "в стадии формирования")))</f>
        <v/>
      </c>
      <c r="AQ4" s="150" t="str">
        <f>IF('Речевое развитие'!M4="","",IF('Речевое развитие'!M4=2,"сформирован",IF('Речевое развитие'!M4=0,"не сформирован", "в стадии формирования")))</f>
        <v/>
      </c>
      <c r="AR4" s="150" t="str">
        <f>IF('Речевое развитие'!N4="","",IF('Речевое развитие'!N4=2,"сформирован",IF('Речевое развитие'!N4=0,"не сформирован", "в стадии формирования")))</f>
        <v/>
      </c>
      <c r="AS4" s="150" t="str">
        <f>IF('Речевое развитие'!O4="","",IF('Речевое развитие'!O4=2,"сформирован",IF('Речевое развитие'!O4=0,"не сформирован", "в стадии формирования")))</f>
        <v/>
      </c>
      <c r="AT4" s="180" t="str">
        <f>IF('Речевое развитие'!D4="","",IF('Речевое развитие'!F4="","",IF('Речевое развитие'!H4="","",IF('Речевое развитие'!I4="","",IF('Речевое развитие'!J4="","",IF('Речевое развитие'!K4="","",IF('Речевое развитие'!M4="","",IF('Речевое развитие'!N4="","",IF('Речевое развитие'!O4="","",('Речевое развитие'!D4+'Речевое развитие'!F4+'Речевое развитие'!H4+'Речевое развитие'!I4+'Речевое развитие'!J4+'Речевое развитие'!K4+'Речевое развитие'!M4+'Речевое развитие'!N4+'Речевое развитие'!O4)/9)))))))))</f>
        <v/>
      </c>
      <c r="AU4" s="150" t="str">
        <f>'целевые ориентиры'!AR4</f>
        <v/>
      </c>
      <c r="AV4" s="150" t="str">
        <f>IF('Физическое развитие'!D4="","",IF('Физическое развитие'!D4=2,"сформирован",IF('Физическое развитие'!D4=0,"не сформирован", "в стадии формирования")))</f>
        <v/>
      </c>
      <c r="AW4" s="150" t="str">
        <f>IF('Физическое развитие'!E4="","",IF('Физическое развитие'!E4=2,"сформирован",IF('Физическое развитие'!E4=0,"не сформирован", "в стадии формирования")))</f>
        <v/>
      </c>
      <c r="AX4" s="150" t="str">
        <f>IF('Физическое развитие'!G4="","",IF('Физическое развитие'!G4=2,"сформирован",IF('Физическое развитие'!G4=0,"не сформирован", "в стадии формирования")))</f>
        <v/>
      </c>
      <c r="AY4" s="150" t="e">
        <f>IF('Физическое развитие'!#REF!="","",IF('Физическое развитие'!#REF!=2,"сформирован",IF('Физическое развитие'!#REF!=0,"не сформирован", "в стадии формирования")))</f>
        <v>#REF!</v>
      </c>
      <c r="AZ4" s="150" t="str">
        <f>IF('Физическое развитие'!H4="","",IF('Физическое развитие'!H4=2,"сформирован",IF('Физическое развитие'!H4=0,"не сформирован", "в стадии формирования")))</f>
        <v/>
      </c>
      <c r="BA4" s="150" t="str">
        <f>IF('Физическое развитие'!I4="","",IF('Физическое развитие'!I4=2,"сформирован",IF('Физическое развитие'!I4=0,"не сформирован", "в стадии формирования")))</f>
        <v/>
      </c>
      <c r="BB4" s="150" t="str">
        <f>IF('Физическое развитие'!N4="","",IF('Физическое развитие'!N4=2,"сформирован",IF('Физическое развитие'!N4=0,"не сформирован", "в стадии формирования")))</f>
        <v/>
      </c>
      <c r="BC4" s="150" t="str">
        <f>IF('Физическое развитие'!O4="","",IF('Физическое развитие'!O4=2,"сформирован",IF('Физическое развитие'!O4=0,"не сформирован", "в стадии формирования")))</f>
        <v/>
      </c>
      <c r="BD4" s="150" t="str">
        <f>IF('Физическое развитие'!P4="","",IF('Физическое развитие'!P4=2,"сформирован",IF('Физическое развитие'!P4=0,"не сформирован", "в стадии формирования")))</f>
        <v/>
      </c>
      <c r="BE4" s="150" t="str">
        <f>IF('Физическое развитие'!S4="","",IF('Физическое развитие'!S4=2,"сформирован",IF('Физическое развитие'!S4=0,"не сформирован", "в стадии формирования")))</f>
        <v/>
      </c>
      <c r="BF4" s="150" t="str">
        <f>IF('Физическое развитие'!D4="","",IF('Физическое развитие'!E4="","",IF('Физическое развитие'!G4="","",IF('Физическое развитие'!#REF!="","",IF('Физическое развитие'!H4="","",IF('Физическое развитие'!I4="","",IF('Физическое развитие'!N4="","",IF('Физическое развитие'!O4="","",IF('Физическое развитие'!P4="","",IF('Физическое развитие'!S4="","",('Физическое развитие'!D4+'Физическое развитие'!E4+'Физическое развитие'!G4+'Физическое развитие'!#REF!+'Физическое развитие'!H4+'Физическое развитие'!I4+'Физическое развитие'!N4+'Физическое развитие'!O4+'Физическое развитие'!P4+'Физическое развитие'!S4)/10))))))))))</f>
        <v/>
      </c>
      <c r="BG4" s="150" t="str">
        <f>'целевые ориентиры'!BG4</f>
        <v/>
      </c>
      <c r="BH4" s="150"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BI4" s="150"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BJ4" s="150"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BK4" s="150"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BL4" s="150"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BM4" s="150"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BN4" s="150"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BO4" s="150"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BP4" s="150" t="str">
        <f>IF('Социально-коммуникативное разви'!AL5="","",IF('Социально-коммуникативное разви'!AL5=2,"сформирован",IF('Социально-коммуникативное разви'!AL5=0,"не сформирован", "в стадии формирования")))</f>
        <v/>
      </c>
      <c r="BQ4" s="150" t="str">
        <f>IF('Социально-коммуникативное разви'!AM5="","",IF('Социально-коммуникативное разви'!AM5=2,"сформирован",IF('Социально-коммуникативное разви'!AM5=0,"не сформирован", "в стадии формирования")))</f>
        <v/>
      </c>
      <c r="BR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 s="150" t="str">
        <f>IF('Физическое развитие'!N4="","",IF('Физическое развитие'!N4=2,"сформирован",IF('Физическое развитие'!N4=0,"не сформирован", "в стадии формирования")))</f>
        <v/>
      </c>
      <c r="BT4" s="150" t="str">
        <f>IF('Физическое развитие'!Q4="","",IF('Физическое развитие'!Q4=2,"сформирован",IF('Физическое развитие'!Q4=0,"не сформирован", "в стадии формирования")))</f>
        <v/>
      </c>
      <c r="BU4" s="150" t="str">
        <f>IF('Физическое развитие'!U4="","",IF('Физическое развитие'!U4=2,"сформирован",IF('Физическое развитие'!U4=0,"не сформирован", "в стадии формирования")))</f>
        <v/>
      </c>
      <c r="BV4" s="150" t="str">
        <f>IF('Физическое развитие'!X4="","",IF('Физическое развитие'!X4=2,"сформирован",IF('Физическое развитие'!X4=0,"не сформирован", "в стадии формирования")))</f>
        <v/>
      </c>
      <c r="BW4" s="150" t="str">
        <f>IF('Физическое развитие'!Y4="","",IF('Физическое развитие'!Y4=2,"сформирован",IF('Физическое развитие'!Y4=0,"не сформирован", "в стадии формирования")))</f>
        <v/>
      </c>
      <c r="BX4" s="150" t="e">
        <f>IF('Физическое развитие'!#REF!="","",IF('Физическое развитие'!#REF!=2,"сформирован",IF('Физическое развитие'!#REF!=0,"не сформирован", "в стадии формирования")))</f>
        <v>#REF!</v>
      </c>
      <c r="BY4" s="150" t="str">
        <f>IF('Физическое развитие'!Z4="","",IF('Физическое развитие'!Z4=2,"сформирован",IF('Физическое развитие'!Z4=0,"не сформирован", "в стадии формирования")))</f>
        <v/>
      </c>
      <c r="BZ4" s="150" t="e">
        <f>IF('Физическое развитие'!#REF!="","",IF('Физическое развитие'!#REF!=2,"сформирован",IF('Физическое развитие'!#REF!=0,"не сформирован", "в стадии формирования")))</f>
        <v>#REF!</v>
      </c>
      <c r="CA4" s="180" t="str">
        <f>IF('Социально-коммуникативное разви'!Q5="","",IF('Социально-коммуникативное разви'!AD5="","",IF('Социально-коммуникативное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разви'!AM5="","",IF('Социально-коммуникативное разви'!#REF!="","",IF('Физическое развитие'!N4="","",IF('Физическое развитие'!Q4="","",IF('Физическое развитие'!U4="","",IF('Физическое развитие'!X4="","",IF('Физическое развитие'!Y4="","",IF('Физическое развитие'!#REF!="","",IF('Физическое развитие'!Z4="","",IF('Физическое развитие'!#REF!="","",('Социально-коммуникативное разви'!Q5+'Социально-коммуникативное разви'!AD5+'Социально-коммуникативное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разви'!AM5+'Социально-коммуникативное разви'!#REF!+'Физическое развитие'!N4+'Физическое развитие'!Q4+'Физическое развитие'!U4+'Физическое развитие'!X4+'Физическое развитие'!Y4+'Физическое развитие'!#REF!+'Физическое развитие'!#REF!)/19)))))))))))))))))))</f>
        <v/>
      </c>
      <c r="CB4" s="150" t="str">
        <f>'целевые ориентиры'!BY4</f>
        <v/>
      </c>
      <c r="CC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 s="150"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E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 s="150"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CG4" s="150"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CH4" s="150" t="str">
        <f>IF('Познавательное развитие'!D5="","",IF('Познавательное развитие'!D5=2,"сформирован",IF('Познавательное развитие'!D5=0,"не сформирован", "в стадии формирования")))</f>
        <v/>
      </c>
      <c r="CI4" s="150" t="str">
        <f>IF('Познавательное развитие'!E5="","",IF('Познавательное развитие'!E5=2,"сформирован",IF('Познавательное развитие'!E5=0,"не сформирован", "в стадии формирования")))</f>
        <v/>
      </c>
      <c r="CJ4" s="150" t="e">
        <f>IF('Познавательное развитие'!#REF!="","",IF('Познавательное развитие'!#REF!=2,"сформирован",IF('Познавательное развитие'!#REF!=0,"не сформирован", "в стадии формирования")))</f>
        <v>#REF!</v>
      </c>
      <c r="CK4" s="150" t="str">
        <f>IF('Познавательное развитие'!F5="","",IF('Познавательное развитие'!F5=2,"сформирован",IF('Познавательное развитие'!F5=0,"не сформирован", "в стадии формирования")))</f>
        <v/>
      </c>
      <c r="CL4" s="150" t="str">
        <f>IF('Познавательное развитие'!I5="","",IF('Познавательное развитие'!I5=2,"сформирован",IF('Познавательное развитие'!I5=0,"не сформирован", "в стадии формирования")))</f>
        <v/>
      </c>
      <c r="CM4" s="150" t="str">
        <f>IF('Познавательное развитие'!J5="","",IF('Познавательное развитие'!J5=2,"сформирован",IF('Познавательное развитие'!J5=0,"не сформирован", "в стадии формирования")))</f>
        <v/>
      </c>
      <c r="CN4" s="150" t="str">
        <f>IF('Познавательное развитие'!K5="","",IF('Познавательное развитие'!K5=2,"сформирован",IF('Познавательное развитие'!K5=0,"не сформирован", "в стадии формирования")))</f>
        <v/>
      </c>
      <c r="CO4" s="150" t="str">
        <f>IF('Познавательное развитие'!L5="","",IF('Познавательное развитие'!L5=2,"сформирован",IF('Познавательное развитие'!L5=0,"не сформирован", "в стадии формирования")))</f>
        <v/>
      </c>
      <c r="CP4" s="150" t="e">
        <f>IF('Познавательное развитие'!#REF!="","",IF('Познавательное развитие'!#REF!=2,"сформирован",IF('Познавательное развитие'!#REF!=0,"не сформирован", "в стадии формирования")))</f>
        <v>#REF!</v>
      </c>
      <c r="CQ4" s="150" t="str">
        <f>IF('Познавательное развитие'!M5="","",IF('Познавательное развитие'!M5=2,"сформирован",IF('Познавательное развитие'!M5=0,"не сформирован", "в стадии формирования")))</f>
        <v/>
      </c>
      <c r="CR4" s="150" t="str">
        <f>IF('Познавательное развитие'!S5="","",IF('Познавательное развитие'!S5=2,"сформирован",IF('Познавательное развитие'!S5=0,"не сформирован", "в стадии формирования")))</f>
        <v/>
      </c>
      <c r="CS4" s="150" t="str">
        <f>IF('Познавательное развитие'!T5="","",IF('Познавательное развитие'!T5=2,"сформирован",IF('Познавательное развитие'!T5=0,"не сформирован", "в стадии формирования")))</f>
        <v/>
      </c>
      <c r="CT4" s="150" t="str">
        <f>IF('Познавательное развитие'!V5="","",IF('Познавательное развитие'!V5=2,"сформирован",IF('Познавательное развитие'!V5=0,"не сформирован", "в стадии формирования")))</f>
        <v/>
      </c>
      <c r="CU4" s="150" t="str">
        <f>IF('Познавательное развитие'!AD5="","",IF('Познавательное развитие'!AD5=2,"сформирован",IF('Познавательное развитие'!AD5=0,"не сформирован", "в стадии формирования")))</f>
        <v/>
      </c>
      <c r="CV4" s="150" t="e">
        <f>IF('Познавательное развитие'!#REF!="","",IF('Познавательное развитие'!#REF!=2,"сформирован",IF('Познавательное развитие'!#REF!=0,"не сформирован", "в стадии формирования")))</f>
        <v>#REF!</v>
      </c>
      <c r="CW4" s="150" t="str">
        <f>IF('Познавательное развитие'!AI5="","",IF('Познавательное развитие'!AI5=2,"сформирован",IF('Познавательное развитие'!AI5=0,"не сформирован", "в стадии формирования")))</f>
        <v/>
      </c>
      <c r="CX4" s="150" t="str">
        <f>IF('Познавательное развитие'!AK5="","",IF('Познавательное развитие'!AK5=2,"сформирован",IF('Познавательное развитие'!AK5=0,"не сформирован", "в стадии формирования")))</f>
        <v/>
      </c>
      <c r="CY4" s="150" t="e">
        <f>IF('Познавательное развитие'!#REF!="","",IF('Познавательное развитие'!#REF!=2,"сформирован",IF('Познавательное развитие'!#REF!=0,"не сформирован", "в стадии формирования")))</f>
        <v>#REF!</v>
      </c>
      <c r="CZ4" s="150" t="str">
        <f>IF('Познавательное развитие'!AL5="","",IF('Познавательное развитие'!AL5=2,"сформирован",IF('Познавательное развитие'!AL5=0,"не сформирован", "в стадии формирования")))</f>
        <v/>
      </c>
      <c r="DA4" s="150" t="str">
        <f>IF('Речевое развитие'!S4="","",IF('Речевое развитие'!S4=2,"сформирован",IF('Речевое развитие'!S4=0,"не сформирован", "в стадии формирования")))</f>
        <v/>
      </c>
      <c r="DB4" s="150" t="str">
        <f>IF('Речевое развитие'!T4="","",IF('Речевое развитие'!T4=2,"сформирован",IF('Речевое развитие'!T4=0,"не сформирован", "в стадии формирования")))</f>
        <v/>
      </c>
      <c r="DC4" s="150" t="str">
        <f>IF('Речевое развитие'!U4="","",IF('Речевое развитие'!U4=2,"сформирован",IF('Речевое развитие'!U4=0,"не сформирован", "в стадии формирования")))</f>
        <v/>
      </c>
      <c r="DD4" s="150" t="str">
        <f>IF('Речевое развитие'!V4="","",IF('Речевое развитие'!V4=2,"сформирован",IF('Речевое развитие'!V4=0,"не сформирован", "в стадии формирования")))</f>
        <v/>
      </c>
      <c r="DE4" s="150"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DF4" s="150" t="str">
        <f>IF('Художественно-эстетическое разв'!O5="","",IF('Художественно-эстетическое разв'!O5=2,"сформирован",IF('Художественно-эстетическое разв'!O5=0,"не сформирован", "в стадии формирования")))</f>
        <v/>
      </c>
      <c r="DG4" s="150"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DH4" s="180" t="e">
        <f>IF('Социально-коммуникативное разви'!#REF!="","",IF('Социально-коммуникативное разви'!M5="","",IF('Социально-коммуникативное разви'!#REF!="","",IF('Социально-коммуникативное разви'!O5="","",IF('Социально-коммуникативное разви'!T5="","",IF('Познавательное развитие'!D5="","",IF('Познавательное развитие'!E5="","",IF('Познавательное развитие'!#REF!="","",IF('Познавательное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развитие'!#REF!="","",IF('Познавательное развитие'!M5="","",IF('Познавательное развитие'!S5="","",IF('Познавательное развитие'!T5="","",IF('Познавательное развитие'!V5="","",IF('Познавательное развитие'!AD5="","",IF('Познавательное развитие'!#REF!="","",IF('Познавательное развитие'!AI5="","",IF('Познавательное развитие'!AK5="","",IF('Познавательное развитие'!#REF!="","",IF('Познавательное развитие'!AL5="","",IF('Речевое развитие'!S4="","",IF('Речевое развитие'!T4="","",IF('Речевое развитие'!U4="","",IF('Речевое развитие'!V4="","",IF('Художественно-эстетическое разв'!D5="","",IF('Художественно-эстетическое разв'!O5="","",IF('Художественно-эстетическое разв'!T5="","",('Социально-коммуникативное разви'!#REF!+'Социально-коммуникативное разви'!M5+'Социально-коммуникативное разви'!#REF!+'Социально-коммуникативное разви'!O5+'Социально-коммуникативное разви'!T5+'Познавательное развитие'!D5+'Познавательное развитие'!E5+'Познавательное развитие'!#REF!+'Познавательное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развитие'!#REF!+'Познавательное развитие'!M5+'Познавательное развитие'!S5+'Познавательное развитие'!T5+'Познавательное развитие'!V5+'Познавательное развитие'!AD5+'Познавательное развитие'!#REF!+'Познавательное развитие'!AI5+'Познавательное развитие'!AK5+'Познавательное развитие'!#REF!+'Познавательное развитие'!AL5+'Речевое развитие'!S4+'Речевое развитие'!T4+'Речевое развитие'!U4+'Речевое развитие'!V4+'Художественно-эстетическое разв'!D5+'Художественно-эстетическое разв'!O5+'Художественно-эстетическое разв'!T5)/31)))))))))))))))))))))))))))))))</f>
        <v>#REF!</v>
      </c>
      <c r="DI4" s="150" t="str">
        <f>'целевые ориентиры'!DC4</f>
        <v/>
      </c>
    </row>
    <row r="5" spans="1:127" s="96" customFormat="1">
      <c r="A5" s="96">
        <f>список!A3</f>
        <v>2</v>
      </c>
      <c r="B5" s="153" t="str">
        <f>IF(список!B3="","",список!B3)</f>
        <v/>
      </c>
      <c r="C5" s="149">
        <f>IF(список!C3="","",список!C3)</f>
        <v>0</v>
      </c>
      <c r="D5" s="155"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96"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96"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96"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96"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96" t="str">
        <f>IF('Познавательное развитие'!H6="","",IF('Познавательное развитие'!H6=2,"сформирован",IF('Познавательное развитие'!H6=0,"не сформирован", "в стадии формирования")))</f>
        <v/>
      </c>
      <c r="K5" s="96" t="e">
        <f>IF('Познавательное развитие'!#REF!="","",IF('Познавательное развитие'!#REF!=2,"сформирован",IF('Познавательное развитие'!#REF!=0,"не сформирован", "в стадии формирования")))</f>
        <v>#REF!</v>
      </c>
      <c r="L5" s="96" t="str">
        <f>IF('Речевое развитие'!X5="","",IF('Речевое развитие'!X5=2,"сформирован",IF('Речевое развитие'!X5=0,"не сформирован", "в стадии формирования")))</f>
        <v/>
      </c>
      <c r="M5" s="96"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149" t="str">
        <f>IF('Физическое развитие'!M5="","",IF('Физическое развитие'!M5=2,"сформирован",IF('Физическое развитие'!M5=0,"не сформирован", "в стадии формирования")))</f>
        <v/>
      </c>
      <c r="O5" s="166"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151" t="str">
        <f>'целевые ориентиры'!M5</f>
        <v/>
      </c>
      <c r="Q5" s="177"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R5" s="177"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S5" s="177"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T5" s="177"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5" s="177"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V5" s="178"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W5" s="178"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X5" s="178"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Y5" s="179"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Z5" s="180"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AA5" s="151" t="str">
        <f>'целевые ориентиры'!X5</f>
        <v/>
      </c>
      <c r="AB5" s="17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AC5" s="171" t="str">
        <f>IF('Познавательное развитие'!U6="","",IF('Познавательное развитие'!U6=2,"сформирован",IF('Познавательное развитие'!U6=0,"не сформирован", "в стадии формирования")))</f>
        <v/>
      </c>
      <c r="AD5" s="170" t="str">
        <f>IF('Речевое развитие'!W5="","",IF('Речевое развитие'!W5=2,"сформирован",IF('Речевое развитие'!W5=0,"не сформирован", "в стадии формирования")))</f>
        <v/>
      </c>
      <c r="AE5" s="181"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AF5" s="181"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G5" s="181" t="str">
        <f>IF('Художественно-эстетическое разв'!AF6="","",IF('Художественно-эстетическое разв'!AF6=2,"сформирован",IF('Художественно-эстетическое разв'!AF6=0,"не сформирован", "в стадии формирования")))</f>
        <v/>
      </c>
      <c r="AH5" s="170" t="str">
        <f>IF('Физическое развитие'!T5="","",IF('Физическое развитие'!T5=2,"сформирован",IF('Физическое развитие'!T5=0,"не сформирован", "в стадии формирования")))</f>
        <v/>
      </c>
      <c r="AI5" s="180" t="str">
        <f>IF('Социально-коммуникативное разви'!S6="","",IF('Познавательное развитие'!U6="","",IF('Речевое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развитие'!W5+'Художественно-эстетическое разв'!AD6+'Художественно-эстетическое разв'!AE6+'Художественно-эстетическое разв'!AF6+'Физическое развитие'!T5)/7)))))))</f>
        <v/>
      </c>
      <c r="AJ5" s="151" t="str">
        <f>'целевые ориентиры'!AH5</f>
        <v/>
      </c>
      <c r="AK5" s="172" t="str">
        <f>IF('Речевое развитие'!D5="","",IF('Речевое развитие'!D5=2,"сформирован",IF('Речевое развитие'!D5=0,"не сформирован", "в стадии формирования")))</f>
        <v/>
      </c>
      <c r="AL5" s="150" t="str">
        <f>IF('Речевое развитие'!F5="","",IF('Речевое развитие'!F5=2,"сформирован",IF('Речевое развитие'!F5=0,"не сформирован", "в стадии формирования")))</f>
        <v/>
      </c>
      <c r="AM5" s="150" t="str">
        <f>IF('Речевое развитие'!H5="","",IF('Речевое развитие'!H5=2,"сформирован",IF('Речевое развитие'!H5=0,"не сформирован", "в стадии формирования")))</f>
        <v/>
      </c>
      <c r="AN5" s="150" t="str">
        <f>IF('Речевое развитие'!I5="","",IF('Речевое развитие'!I5=2,"сформирован",IF('Речевое развитие'!I5=0,"не сформирован", "в стадии формирования")))</f>
        <v/>
      </c>
      <c r="AO5" s="150" t="str">
        <f>IF('Речевое развитие'!J5="","",IF('Речевое развитие'!J5=2,"сформирован",IF('Речевое развитие'!J5=0,"не сформирован", "в стадии формирования")))</f>
        <v/>
      </c>
      <c r="AP5" s="150" t="str">
        <f>IF('Речевое развитие'!K5="","",IF('Речевое развитие'!K5=2,"сформирован",IF('Речевое развитие'!K5=0,"не сформирован", "в стадии формирования")))</f>
        <v/>
      </c>
      <c r="AQ5" s="150" t="str">
        <f>IF('Речевое развитие'!M5="","",IF('Речевое развитие'!M5=2,"сформирован",IF('Речевое развитие'!M5=0,"не сформирован", "в стадии формирования")))</f>
        <v/>
      </c>
      <c r="AR5" s="150" t="str">
        <f>IF('Речевое развитие'!N5="","",IF('Речевое развитие'!N5=2,"сформирован",IF('Речевое развитие'!N5=0,"не сформирован", "в стадии формирования")))</f>
        <v/>
      </c>
      <c r="AS5" s="150" t="str">
        <f>IF('Речевое развитие'!O5="","",IF('Речевое развитие'!O5=2,"сформирован",IF('Речевое развитие'!O5=0,"не сформирован", "в стадии формирования")))</f>
        <v/>
      </c>
      <c r="AT5" s="180" t="str">
        <f>IF('Речевое развитие'!D5="","",IF('Речевое развитие'!F5="","",IF('Речевое развитие'!H5="","",IF('Речевое развитие'!I5="","",IF('Речевое развитие'!J5="","",IF('Речевое развитие'!K5="","",IF('Речевое развитие'!M5="","",IF('Речевое развитие'!N5="","",IF('Речевое развитие'!O5="","",('Речевое развитие'!D5+'Речевое развитие'!F5+'Речевое развитие'!H5+'Речевое развитие'!I5+'Речевое развитие'!J5+'Речевое развитие'!K5+'Речевое развитие'!M5+'Речевое развитие'!N5+'Речевое развитие'!O5)/9)))))))))</f>
        <v/>
      </c>
      <c r="AU5" s="151" t="str">
        <f>'целевые ориентиры'!AR5</f>
        <v/>
      </c>
      <c r="AV5" s="150" t="str">
        <f>IF('Физическое развитие'!D5="","",IF('Физическое развитие'!D5=2,"сформирован",IF('Физическое развитие'!D5=0,"не сформирован", "в стадии формирования")))</f>
        <v/>
      </c>
      <c r="AW5" s="150" t="str">
        <f>IF('Физическое развитие'!E5="","",IF('Физическое развитие'!E5=2,"сформирован",IF('Физическое развитие'!E5=0,"не сформирован", "в стадии формирования")))</f>
        <v/>
      </c>
      <c r="AX5" s="150" t="str">
        <f>IF('Физическое развитие'!G5="","",IF('Физическое развитие'!G5=2,"сформирован",IF('Физическое развитие'!G5=0,"не сформирован", "в стадии формирования")))</f>
        <v/>
      </c>
      <c r="AY5" s="150" t="e">
        <f>IF('Физическое развитие'!#REF!="","",IF('Физическое развитие'!#REF!=2,"сформирован",IF('Физическое развитие'!#REF!=0,"не сформирован", "в стадии формирования")))</f>
        <v>#REF!</v>
      </c>
      <c r="AZ5" s="150" t="str">
        <f>IF('Физическое развитие'!H5="","",IF('Физическое развитие'!H5=2,"сформирован",IF('Физическое развитие'!H5=0,"не сформирован", "в стадии формирования")))</f>
        <v/>
      </c>
      <c r="BA5" s="150" t="str">
        <f>IF('Физическое развитие'!I5="","",IF('Физическое развитие'!I5=2,"сформирован",IF('Физическое развитие'!I5=0,"не сформирован", "в стадии формирования")))</f>
        <v/>
      </c>
      <c r="BB5" s="150" t="str">
        <f>IF('Физическое развитие'!N5="","",IF('Физическое развитие'!N5=2,"сформирован",IF('Физическое развитие'!N5=0,"не сформирован", "в стадии формирования")))</f>
        <v/>
      </c>
      <c r="BC5" s="150" t="str">
        <f>IF('Физическое развитие'!O5="","",IF('Физическое развитие'!O5=2,"сформирован",IF('Физическое развитие'!O5=0,"не сформирован", "в стадии формирования")))</f>
        <v/>
      </c>
      <c r="BD5" s="150" t="str">
        <f>IF('Физическое развитие'!P5="","",IF('Физическое развитие'!P5=2,"сформирован",IF('Физическое развитие'!P5=0,"не сформирован", "в стадии формирования")))</f>
        <v/>
      </c>
      <c r="BE5" s="150" t="str">
        <f>IF('Физическое развитие'!S5="","",IF('Физическое развитие'!S5=2,"сформирован",IF('Физическое развитие'!S5=0,"не сформирован", "в стадии формирования")))</f>
        <v/>
      </c>
      <c r="BF5" s="150" t="str">
        <f>IF('Физическое развитие'!D5="","",IF('Физическое развитие'!E5="","",IF('Физическое развитие'!G5="","",IF('Физическое развитие'!#REF!="","",IF('Физическое развитие'!H5="","",IF('Физическое развитие'!I5="","",IF('Физическое развитие'!N5="","",IF('Физическое развитие'!O5="","",IF('Физическое развитие'!P5="","",IF('Физическое развитие'!S5="","",('Физическое развитие'!D5+'Физическое развитие'!E5+'Физическое развитие'!G5+'Физическое развитие'!#REF!+'Физическое развитие'!H5+'Физическое развитие'!I5+'Физическое развитие'!N5+'Физическое развитие'!O5+'Физическое развитие'!P5+'Физическое развитие'!S5)/10))))))))))</f>
        <v/>
      </c>
      <c r="BG5" s="151" t="str">
        <f>'целевые ориентиры'!BG5</f>
        <v/>
      </c>
      <c r="BH5" s="150"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BI5" s="150"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BJ5" s="150"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BK5" s="150"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BL5" s="150"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BM5" s="150"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BN5" s="150"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BO5" s="150"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BP5" s="150" t="str">
        <f>IF('Социально-коммуникативное разви'!AL6="","",IF('Социально-коммуникативное разви'!AL6=2,"сформирован",IF('Социально-коммуникативное разви'!AL6=0,"не сформирован", "в стадии формирования")))</f>
        <v/>
      </c>
      <c r="BQ5" s="150" t="str">
        <f>IF('Социально-коммуникативное разви'!AM6="","",IF('Социально-коммуникативное разви'!AM6=2,"сформирован",IF('Социально-коммуникативное разви'!AM6=0,"не сформирован", "в стадии формирования")))</f>
        <v/>
      </c>
      <c r="BR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5" s="150" t="str">
        <f>IF('Физическое развитие'!N5="","",IF('Физическое развитие'!N5=2,"сформирован",IF('Физическое развитие'!N5=0,"не сформирован", "в стадии формирования")))</f>
        <v/>
      </c>
      <c r="BT5" s="150" t="str">
        <f>IF('Физическое развитие'!Q5="","",IF('Физическое развитие'!Q5=2,"сформирован",IF('Физическое развитие'!Q5=0,"не сформирован", "в стадии формирования")))</f>
        <v/>
      </c>
      <c r="BU5" s="150" t="str">
        <f>IF('Физическое развитие'!U5="","",IF('Физическое развитие'!U5=2,"сформирован",IF('Физическое развитие'!U5=0,"не сформирован", "в стадии формирования")))</f>
        <v/>
      </c>
      <c r="BV5" s="150" t="str">
        <f>IF('Физическое развитие'!X5="","",IF('Физическое развитие'!X5=2,"сформирован",IF('Физическое развитие'!X5=0,"не сформирован", "в стадии формирования")))</f>
        <v/>
      </c>
      <c r="BW5" s="150" t="str">
        <f>IF('Физическое развитие'!Y5="","",IF('Физическое развитие'!Y5=2,"сформирован",IF('Физическое развитие'!Y5=0,"не сформирован", "в стадии формирования")))</f>
        <v/>
      </c>
      <c r="BX5" s="150" t="e">
        <f>IF('Физическое развитие'!#REF!="","",IF('Физическое развитие'!#REF!=2,"сформирован",IF('Физическое развитие'!#REF!=0,"не сформирован", "в стадии формирования")))</f>
        <v>#REF!</v>
      </c>
      <c r="BY5" s="150" t="str">
        <f>IF('Физическое развитие'!Z5="","",IF('Физическое развитие'!Z5=2,"сформирован",IF('Физическое развитие'!Z5=0,"не сформирован", "в стадии формирования")))</f>
        <v/>
      </c>
      <c r="BZ5" s="150" t="e">
        <f>IF('Физическое развитие'!#REF!="","",IF('Физическое развитие'!#REF!=2,"сформирован",IF('Физическое развитие'!#REF!=0,"не сформирован", "в стадии формирования")))</f>
        <v>#REF!</v>
      </c>
      <c r="CA5" s="180" t="str">
        <f>IF('Социально-коммуникативное разви'!Q6="","",IF('Социально-коммуникативное разви'!AD6="","",IF('Социально-коммуникативное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разви'!AM6="","",IF('Социально-коммуникативное разви'!#REF!="","",IF('Физическое развитие'!N5="","",IF('Физическое развитие'!Q5="","",IF('Физическое развитие'!U5="","",IF('Физическое развитие'!X5="","",IF('Физическое развитие'!Y5="","",IF('Физическое развитие'!#REF!="","",IF('Физическое развитие'!Z5="","",IF('Физическое развитие'!#REF!="","",('Социально-коммуникативное разви'!Q6+'Социально-коммуникативное разви'!AD6+'Социально-коммуникативное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разви'!AM6+'Социально-коммуникативное разви'!#REF!+'Физическое развитие'!N5+'Физическое развитие'!Q5+'Физическое развитие'!U5+'Физическое развитие'!X5+'Физическое развитие'!Y5+'Физическое развитие'!#REF!+'Физическое развитие'!#REF!)/19)))))))))))))))))))</f>
        <v/>
      </c>
      <c r="CB5" s="151" t="str">
        <f>'целевые ориентиры'!BY5</f>
        <v/>
      </c>
      <c r="CC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5" s="150"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E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5" s="150"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CG5" s="150"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CH5" s="150" t="str">
        <f>IF('Познавательное развитие'!D6="","",IF('Познавательное развитие'!D6=2,"сформирован",IF('Познавательное развитие'!D6=0,"не сформирован", "в стадии формирования")))</f>
        <v/>
      </c>
      <c r="CI5" s="150" t="str">
        <f>IF('Познавательное развитие'!E6="","",IF('Познавательное развитие'!E6=2,"сформирован",IF('Познавательное развитие'!E6=0,"не сформирован", "в стадии формирования")))</f>
        <v/>
      </c>
      <c r="CJ5" s="150" t="e">
        <f>IF('Познавательное развитие'!#REF!="","",IF('Познавательное развитие'!#REF!=2,"сформирован",IF('Познавательное развитие'!#REF!=0,"не сформирован", "в стадии формирования")))</f>
        <v>#REF!</v>
      </c>
      <c r="CK5" s="150" t="str">
        <f>IF('Познавательное развитие'!F6="","",IF('Познавательное развитие'!F6=2,"сформирован",IF('Познавательное развитие'!F6=0,"не сформирован", "в стадии формирования")))</f>
        <v/>
      </c>
      <c r="CL5" s="150" t="str">
        <f>IF('Познавательное развитие'!I6="","",IF('Познавательное развитие'!I6=2,"сформирован",IF('Познавательное развитие'!I6=0,"не сформирован", "в стадии формирования")))</f>
        <v/>
      </c>
      <c r="CM5" s="150" t="str">
        <f>IF('Познавательное развитие'!J6="","",IF('Познавательное развитие'!J6=2,"сформирован",IF('Познавательное развитие'!J6=0,"не сформирован", "в стадии формирования")))</f>
        <v/>
      </c>
      <c r="CN5" s="150" t="str">
        <f>IF('Познавательное развитие'!K6="","",IF('Познавательное развитие'!K6=2,"сформирован",IF('Познавательное развитие'!K6=0,"не сформирован", "в стадии формирования")))</f>
        <v/>
      </c>
      <c r="CO5" s="150" t="str">
        <f>IF('Познавательное развитие'!L6="","",IF('Познавательное развитие'!L6=2,"сформирован",IF('Познавательное развитие'!L6=0,"не сформирован", "в стадии формирования")))</f>
        <v/>
      </c>
      <c r="CP5" s="150" t="e">
        <f>IF('Познавательное развитие'!#REF!="","",IF('Познавательное развитие'!#REF!=2,"сформирован",IF('Познавательное развитие'!#REF!=0,"не сформирован", "в стадии формирования")))</f>
        <v>#REF!</v>
      </c>
      <c r="CQ5" s="150" t="str">
        <f>IF('Познавательное развитие'!M6="","",IF('Познавательное развитие'!M6=2,"сформирован",IF('Познавательное развитие'!M6=0,"не сформирован", "в стадии формирования")))</f>
        <v/>
      </c>
      <c r="CR5" s="150" t="str">
        <f>IF('Познавательное развитие'!S6="","",IF('Познавательное развитие'!S6=2,"сформирован",IF('Познавательное развитие'!S6=0,"не сформирован", "в стадии формирования")))</f>
        <v/>
      </c>
      <c r="CS5" s="150" t="str">
        <f>IF('Познавательное развитие'!T6="","",IF('Познавательное развитие'!T6=2,"сформирован",IF('Познавательное развитие'!T6=0,"не сформирован", "в стадии формирования")))</f>
        <v/>
      </c>
      <c r="CT5" s="150" t="str">
        <f>IF('Познавательное развитие'!V6="","",IF('Познавательное развитие'!V6=2,"сформирован",IF('Познавательное развитие'!V6=0,"не сформирован", "в стадии формирования")))</f>
        <v/>
      </c>
      <c r="CU5" s="150" t="str">
        <f>IF('Познавательное развитие'!AD6="","",IF('Познавательное развитие'!AD6=2,"сформирован",IF('Познавательное развитие'!AD6=0,"не сформирован", "в стадии формирования")))</f>
        <v/>
      </c>
      <c r="CV5" s="150" t="e">
        <f>IF('Познавательное развитие'!#REF!="","",IF('Познавательное развитие'!#REF!=2,"сформирован",IF('Познавательное развитие'!#REF!=0,"не сформирован", "в стадии формирования")))</f>
        <v>#REF!</v>
      </c>
      <c r="CW5" s="150" t="str">
        <f>IF('Познавательное развитие'!AI6="","",IF('Познавательное развитие'!AI6=2,"сформирован",IF('Познавательное развитие'!AI6=0,"не сформирован", "в стадии формирования")))</f>
        <v/>
      </c>
      <c r="CX5" s="150" t="str">
        <f>IF('Познавательное развитие'!AK6="","",IF('Познавательное развитие'!AK6=2,"сформирован",IF('Познавательное развитие'!AK6=0,"не сформирован", "в стадии формирования")))</f>
        <v/>
      </c>
      <c r="CY5" s="150" t="e">
        <f>IF('Познавательное развитие'!#REF!="","",IF('Познавательное развитие'!#REF!=2,"сформирован",IF('Познавательное развитие'!#REF!=0,"не сформирован", "в стадии формирования")))</f>
        <v>#REF!</v>
      </c>
      <c r="CZ5" s="150" t="str">
        <f>IF('Познавательное развитие'!AL6="","",IF('Познавательное развитие'!AL6=2,"сформирован",IF('Познавательное развитие'!AL6=0,"не сформирован", "в стадии формирования")))</f>
        <v/>
      </c>
      <c r="DA5" s="150" t="str">
        <f>IF('Речевое развитие'!S5="","",IF('Речевое развитие'!S5=2,"сформирован",IF('Речевое развитие'!S5=0,"не сформирован", "в стадии формирования")))</f>
        <v/>
      </c>
      <c r="DB5" s="150" t="str">
        <f>IF('Речевое развитие'!T5="","",IF('Речевое развитие'!T5=2,"сформирован",IF('Речевое развитие'!T5=0,"не сформирован", "в стадии формирования")))</f>
        <v/>
      </c>
      <c r="DC5" s="150" t="str">
        <f>IF('Речевое развитие'!U5="","",IF('Речевое развитие'!U5=2,"сформирован",IF('Речевое развитие'!U5=0,"не сформирован", "в стадии формирования")))</f>
        <v/>
      </c>
      <c r="DD5" s="150" t="str">
        <f>IF('Речевое развитие'!V5="","",IF('Речевое развитие'!V5=2,"сформирован",IF('Речевое развитие'!V5=0,"не сформирован", "в стадии формирования")))</f>
        <v/>
      </c>
      <c r="DE5" s="150"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DF5" s="150" t="str">
        <f>IF('Художественно-эстетическое разв'!O6="","",IF('Художественно-эстетическое разв'!O6=2,"сформирован",IF('Художественно-эстетическое разв'!O6=0,"не сформирован", "в стадии формирования")))</f>
        <v/>
      </c>
      <c r="DG5" s="150"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DH5" s="180" t="e">
        <f>IF('Социально-коммуникативное разви'!#REF!="","",IF('Социально-коммуникативное разви'!M6="","",IF('Социально-коммуникативное разви'!#REF!="","",IF('Социально-коммуникативное разви'!O6="","",IF('Социально-коммуникативное разви'!T6="","",IF('Познавательное развитие'!D6="","",IF('Познавательное развитие'!E6="","",IF('Познавательное развитие'!#REF!="","",IF('Познавательное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развитие'!#REF!="","",IF('Познавательное развитие'!M6="","",IF('Познавательное развитие'!S6="","",IF('Познавательное развитие'!T6="","",IF('Познавательное развитие'!V6="","",IF('Познавательное развитие'!AD6="","",IF('Познавательное развитие'!#REF!="","",IF('Познавательное развитие'!AI6="","",IF('Познавательное развитие'!AK6="","",IF('Познавательное развитие'!#REF!="","",IF('Познавательное развитие'!AL6="","",IF('Речевое развитие'!S5="","",IF('Речевое развитие'!T5="","",IF('Речевое развитие'!U5="","",IF('Речевое развитие'!V5="","",IF('Художественно-эстетическое разв'!D6="","",IF('Художественно-эстетическое разв'!O6="","",IF('Художественно-эстетическое разв'!T6="","",('Социально-коммуникативное разви'!#REF!+'Социально-коммуникативное разви'!M6+'Социально-коммуникативное разви'!#REF!+'Социально-коммуникативное разви'!O6+'Социально-коммуникативное разви'!T6+'Познавательное развитие'!D6+'Познавательное развитие'!E6+'Познавательное развитие'!#REF!+'Познавательное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развитие'!#REF!+'Познавательное развитие'!M6+'Познавательное развитие'!S6+'Познавательное развитие'!T6+'Познавательное развитие'!V6+'Познавательное развитие'!AD6+'Познавательное развитие'!#REF!+'Познавательное развитие'!AI6+'Познавательное развитие'!AK6+'Познавательное развитие'!#REF!+'Познавательное развитие'!AL6+'Речевое развитие'!S5+'Речевое развитие'!T5+'Речевое развитие'!U5+'Речевое развитие'!V5+'Художественно-эстетическое разв'!D6+'Художественно-эстетическое разв'!O6+'Художественно-эстетическое разв'!T6)/31)))))))))))))))))))))))))))))))</f>
        <v>#REF!</v>
      </c>
      <c r="DI5" s="151" t="str">
        <f>'целевые ориентиры'!DC5</f>
        <v/>
      </c>
    </row>
    <row r="6" spans="1:127" s="96" customFormat="1">
      <c r="A6" s="96">
        <f>список!A4</f>
        <v>3</v>
      </c>
      <c r="B6" s="153" t="str">
        <f>IF(список!B4="","",список!B4)</f>
        <v/>
      </c>
      <c r="C6" s="149">
        <f>IF(список!C4="","",список!C4)</f>
        <v>0</v>
      </c>
      <c r="D6" s="155"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96"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96"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96"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96"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96" t="str">
        <f>IF('Познавательное развитие'!H7="","",IF('Познавательное развитие'!H7=2,"сформирован",IF('Познавательное развитие'!H7=0,"не сформирован", "в стадии формирования")))</f>
        <v/>
      </c>
      <c r="K6" s="96" t="e">
        <f>IF('Познавательное развитие'!#REF!="","",IF('Познавательное развитие'!#REF!=2,"сформирован",IF('Познавательное развитие'!#REF!=0,"не сформирован", "в стадии формирования")))</f>
        <v>#REF!</v>
      </c>
      <c r="L6" s="96" t="str">
        <f>IF('Речевое развитие'!X6="","",IF('Речевое развитие'!X6=2,"сформирован",IF('Речевое развитие'!X6=0,"не сформирован", "в стадии формирования")))</f>
        <v/>
      </c>
      <c r="M6" s="96"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149" t="str">
        <f>IF('Физическое развитие'!M6="","",IF('Физическое развитие'!M6=2,"сформирован",IF('Физическое развитие'!M6=0,"не сформирован", "в стадии формирования")))</f>
        <v/>
      </c>
      <c r="O6" s="166"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151" t="str">
        <f>'целевые ориентиры'!M6</f>
        <v/>
      </c>
      <c r="Q6" s="177"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R6" s="177"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S6" s="177"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T6" s="177"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6" s="177"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V6" s="178"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W6" s="178"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X6" s="178"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Y6" s="179"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Z6" s="180"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AA6" s="151" t="str">
        <f>'целевые ориентиры'!X6</f>
        <v/>
      </c>
      <c r="AB6" s="17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AC6" s="171" t="str">
        <f>IF('Познавательное развитие'!U7="","",IF('Познавательное развитие'!U7=2,"сформирован",IF('Познавательное развитие'!U7=0,"не сформирован", "в стадии формирования")))</f>
        <v/>
      </c>
      <c r="AD6" s="170" t="str">
        <f>IF('Речевое развитие'!W6="","",IF('Речевое развитие'!W6=2,"сформирован",IF('Речевое развитие'!W6=0,"не сформирован", "в стадии формирования")))</f>
        <v/>
      </c>
      <c r="AE6" s="181"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AF6" s="181"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G6" s="181" t="str">
        <f>IF('Художественно-эстетическое разв'!AF7="","",IF('Художественно-эстетическое разв'!AF7=2,"сформирован",IF('Художественно-эстетическое разв'!AF7=0,"не сформирован", "в стадии формирования")))</f>
        <v/>
      </c>
      <c r="AH6" s="170" t="str">
        <f>IF('Физическое развитие'!T6="","",IF('Физическое развитие'!T6=2,"сформирован",IF('Физическое развитие'!T6=0,"не сформирован", "в стадии формирования")))</f>
        <v/>
      </c>
      <c r="AI6" s="180" t="str">
        <f>IF('Социально-коммуникативное разви'!S7="","",IF('Познавательное развитие'!U7="","",IF('Речевое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развитие'!W6+'Художественно-эстетическое разв'!AD7+'Художественно-эстетическое разв'!AE7+'Художественно-эстетическое разв'!AF7+'Физическое развитие'!T6)/7)))))))</f>
        <v/>
      </c>
      <c r="AJ6" s="151" t="str">
        <f>'целевые ориентиры'!AH6</f>
        <v/>
      </c>
      <c r="AK6" s="172" t="str">
        <f>IF('Речевое развитие'!D6="","",IF('Речевое развитие'!D6=2,"сформирован",IF('Речевое развитие'!D6=0,"не сформирован", "в стадии формирования")))</f>
        <v/>
      </c>
      <c r="AL6" s="150" t="str">
        <f>IF('Речевое развитие'!F6="","",IF('Речевое развитие'!F6=2,"сформирован",IF('Речевое развитие'!F6=0,"не сформирован", "в стадии формирования")))</f>
        <v/>
      </c>
      <c r="AM6" s="150" t="str">
        <f>IF('Речевое развитие'!H6="","",IF('Речевое развитие'!H6=2,"сформирован",IF('Речевое развитие'!H6=0,"не сформирован", "в стадии формирования")))</f>
        <v/>
      </c>
      <c r="AN6" s="150" t="str">
        <f>IF('Речевое развитие'!I6="","",IF('Речевое развитие'!I6=2,"сформирован",IF('Речевое развитие'!I6=0,"не сформирован", "в стадии формирования")))</f>
        <v/>
      </c>
      <c r="AO6" s="150" t="str">
        <f>IF('Речевое развитие'!J6="","",IF('Речевое развитие'!J6=2,"сформирован",IF('Речевое развитие'!J6=0,"не сформирован", "в стадии формирования")))</f>
        <v/>
      </c>
      <c r="AP6" s="150" t="str">
        <f>IF('Речевое развитие'!K6="","",IF('Речевое развитие'!K6=2,"сформирован",IF('Речевое развитие'!K6=0,"не сформирован", "в стадии формирования")))</f>
        <v/>
      </c>
      <c r="AQ6" s="150" t="str">
        <f>IF('Речевое развитие'!M6="","",IF('Речевое развитие'!M6=2,"сформирован",IF('Речевое развитие'!M6=0,"не сформирован", "в стадии формирования")))</f>
        <v/>
      </c>
      <c r="AR6" s="150" t="str">
        <f>IF('Речевое развитие'!N6="","",IF('Речевое развитие'!N6=2,"сформирован",IF('Речевое развитие'!N6=0,"не сформирован", "в стадии формирования")))</f>
        <v/>
      </c>
      <c r="AS6" s="150" t="str">
        <f>IF('Речевое развитие'!O6="","",IF('Речевое развитие'!O6=2,"сформирован",IF('Речевое развитие'!O6=0,"не сформирован", "в стадии формирования")))</f>
        <v/>
      </c>
      <c r="AT6" s="180" t="str">
        <f>IF('Речевое развитие'!D6="","",IF('Речевое развитие'!F6="","",IF('Речевое развитие'!H6="","",IF('Речевое развитие'!I6="","",IF('Речевое развитие'!J6="","",IF('Речевое развитие'!K6="","",IF('Речевое развитие'!M6="","",IF('Речевое развитие'!N6="","",IF('Речевое развитие'!O6="","",('Речевое развитие'!D6+'Речевое развитие'!F6+'Речевое развитие'!H6+'Речевое развитие'!I6+'Речевое развитие'!J6+'Речевое развитие'!K6+'Речевое развитие'!M6+'Речевое развитие'!N6+'Речевое развитие'!O6)/9)))))))))</f>
        <v/>
      </c>
      <c r="AU6" s="151" t="str">
        <f>'целевые ориентиры'!AR6</f>
        <v/>
      </c>
      <c r="AV6" s="150" t="str">
        <f>IF('Физическое развитие'!D6="","",IF('Физическое развитие'!D6=2,"сформирован",IF('Физическое развитие'!D6=0,"не сформирован", "в стадии формирования")))</f>
        <v/>
      </c>
      <c r="AW6" s="150" t="str">
        <f>IF('Физическое развитие'!E6="","",IF('Физическое развитие'!E6=2,"сформирован",IF('Физическое развитие'!E6=0,"не сформирован", "в стадии формирования")))</f>
        <v/>
      </c>
      <c r="AX6" s="150" t="str">
        <f>IF('Физическое развитие'!G6="","",IF('Физическое развитие'!G6=2,"сформирован",IF('Физическое развитие'!G6=0,"не сформирован", "в стадии формирования")))</f>
        <v/>
      </c>
      <c r="AY6" s="150" t="e">
        <f>IF('Физическое развитие'!#REF!="","",IF('Физическое развитие'!#REF!=2,"сформирован",IF('Физическое развитие'!#REF!=0,"не сформирован", "в стадии формирования")))</f>
        <v>#REF!</v>
      </c>
      <c r="AZ6" s="150" t="str">
        <f>IF('Физическое развитие'!H6="","",IF('Физическое развитие'!H6=2,"сформирован",IF('Физическое развитие'!H6=0,"не сформирован", "в стадии формирования")))</f>
        <v/>
      </c>
      <c r="BA6" s="150" t="str">
        <f>IF('Физическое развитие'!I6="","",IF('Физическое развитие'!I6=2,"сформирован",IF('Физическое развитие'!I6=0,"не сформирован", "в стадии формирования")))</f>
        <v/>
      </c>
      <c r="BB6" s="150" t="str">
        <f>IF('Физическое развитие'!N6="","",IF('Физическое развитие'!N6=2,"сформирован",IF('Физическое развитие'!N6=0,"не сформирован", "в стадии формирования")))</f>
        <v/>
      </c>
      <c r="BC6" s="150" t="str">
        <f>IF('Физическое развитие'!O6="","",IF('Физическое развитие'!O6=2,"сформирован",IF('Физическое развитие'!O6=0,"не сформирован", "в стадии формирования")))</f>
        <v/>
      </c>
      <c r="BD6" s="150" t="str">
        <f>IF('Физическое развитие'!P6="","",IF('Физическое развитие'!P6=2,"сформирован",IF('Физическое развитие'!P6=0,"не сформирован", "в стадии формирования")))</f>
        <v/>
      </c>
      <c r="BE6" s="150" t="str">
        <f>IF('Физическое развитие'!S6="","",IF('Физическое развитие'!S6=2,"сформирован",IF('Физическое развитие'!S6=0,"не сформирован", "в стадии формирования")))</f>
        <v/>
      </c>
      <c r="BF6" s="150" t="str">
        <f>IF('Физическое развитие'!D6="","",IF('Физическое развитие'!E6="","",IF('Физическое развитие'!G6="","",IF('Физическое развитие'!#REF!="","",IF('Физическое развитие'!H6="","",IF('Физическое развитие'!I6="","",IF('Физическое развитие'!N6="","",IF('Физическое развитие'!O6="","",IF('Физическое развитие'!P6="","",IF('Физическое развитие'!S6="","",('Физическое развитие'!D6+'Физическое развитие'!E6+'Физическое развитие'!G6+'Физическое развитие'!#REF!+'Физическое развитие'!H6+'Физическое развитие'!I6+'Физическое развитие'!N6+'Физическое развитие'!O6+'Физическое развитие'!P6+'Физическое развитие'!S6)/10))))))))))</f>
        <v/>
      </c>
      <c r="BG6" s="151" t="str">
        <f>'целевые ориентиры'!BG6</f>
        <v/>
      </c>
      <c r="BH6" s="150"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BI6" s="150"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BJ6" s="150"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BK6" s="150"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BL6" s="150"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BM6" s="150"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BN6" s="150"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BO6" s="150"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BP6" s="150" t="str">
        <f>IF('Социально-коммуникативное разви'!AL7="","",IF('Социально-коммуникативное разви'!AL7=2,"сформирован",IF('Социально-коммуникативное разви'!AL7=0,"не сформирован", "в стадии формирования")))</f>
        <v/>
      </c>
      <c r="BQ6" s="150" t="str">
        <f>IF('Социально-коммуникативное разви'!AM7="","",IF('Социально-коммуникативное разви'!AM7=2,"сформирован",IF('Социально-коммуникативное разви'!AM7=0,"не сформирован", "в стадии формирования")))</f>
        <v/>
      </c>
      <c r="BR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6" s="150" t="str">
        <f>IF('Физическое развитие'!N6="","",IF('Физическое развитие'!N6=2,"сформирован",IF('Физическое развитие'!N6=0,"не сформирован", "в стадии формирования")))</f>
        <v/>
      </c>
      <c r="BT6" s="150" t="str">
        <f>IF('Физическое развитие'!Q6="","",IF('Физическое развитие'!Q6=2,"сформирован",IF('Физическое развитие'!Q6=0,"не сформирован", "в стадии формирования")))</f>
        <v/>
      </c>
      <c r="BU6" s="150" t="str">
        <f>IF('Физическое развитие'!U6="","",IF('Физическое развитие'!U6=2,"сформирован",IF('Физическое развитие'!U6=0,"не сформирован", "в стадии формирования")))</f>
        <v/>
      </c>
      <c r="BV6" s="150" t="str">
        <f>IF('Физическое развитие'!X6="","",IF('Физическое развитие'!X6=2,"сформирован",IF('Физическое развитие'!X6=0,"не сформирован", "в стадии формирования")))</f>
        <v/>
      </c>
      <c r="BW6" s="150" t="str">
        <f>IF('Физическое развитие'!Y6="","",IF('Физическое развитие'!Y6=2,"сформирован",IF('Физическое развитие'!Y6=0,"не сформирован", "в стадии формирования")))</f>
        <v/>
      </c>
      <c r="BX6" s="150" t="e">
        <f>IF('Физическое развитие'!#REF!="","",IF('Физическое развитие'!#REF!=2,"сформирован",IF('Физическое развитие'!#REF!=0,"не сформирован", "в стадии формирования")))</f>
        <v>#REF!</v>
      </c>
      <c r="BY6" s="150" t="str">
        <f>IF('Физическое развитие'!Z6="","",IF('Физическое развитие'!Z6=2,"сформирован",IF('Физическое развитие'!Z6=0,"не сформирован", "в стадии формирования")))</f>
        <v/>
      </c>
      <c r="BZ6" s="150" t="e">
        <f>IF('Физическое развитие'!#REF!="","",IF('Физическое развитие'!#REF!=2,"сформирован",IF('Физическое развитие'!#REF!=0,"не сформирован", "в стадии формирования")))</f>
        <v>#REF!</v>
      </c>
      <c r="CA6" s="180" t="str">
        <f>IF('Социально-коммуникативное разви'!Q7="","",IF('Социально-коммуникативное разви'!AD7="","",IF('Социально-коммуникативное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разви'!AM7="","",IF('Социально-коммуникативное разви'!#REF!="","",IF('Физическое развитие'!N6="","",IF('Физическое развитие'!Q6="","",IF('Физическое развитие'!U6="","",IF('Физическое развитие'!X6="","",IF('Физическое развитие'!Y6="","",IF('Физическое развитие'!#REF!="","",IF('Физическое развитие'!Z6="","",IF('Физическое развитие'!#REF!="","",('Социально-коммуникативное разви'!Q7+'Социально-коммуникативное разви'!AD7+'Социально-коммуникативное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разви'!AM7+'Социально-коммуникативное разви'!#REF!+'Физическое развитие'!N6+'Физическое развитие'!Q6+'Физическое развитие'!U6+'Физическое развитие'!X6+'Физическое развитие'!Y6+'Физическое развитие'!#REF!+'Физическое развитие'!#REF!)/19)))))))))))))))))))</f>
        <v/>
      </c>
      <c r="CB6" s="151" t="str">
        <f>'целевые ориентиры'!BY6</f>
        <v/>
      </c>
      <c r="CC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6" s="150"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E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6" s="150"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CG6" s="150"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CH6" s="150" t="str">
        <f>IF('Познавательное развитие'!D7="","",IF('Познавательное развитие'!D7=2,"сформирован",IF('Познавательное развитие'!D7=0,"не сформирован", "в стадии формирования")))</f>
        <v/>
      </c>
      <c r="CI6" s="150" t="str">
        <f>IF('Познавательное развитие'!E7="","",IF('Познавательное развитие'!E7=2,"сформирован",IF('Познавательное развитие'!E7=0,"не сформирован", "в стадии формирования")))</f>
        <v/>
      </c>
      <c r="CJ6" s="150" t="e">
        <f>IF('Познавательное развитие'!#REF!="","",IF('Познавательное развитие'!#REF!=2,"сформирован",IF('Познавательное развитие'!#REF!=0,"не сформирован", "в стадии формирования")))</f>
        <v>#REF!</v>
      </c>
      <c r="CK6" s="150" t="str">
        <f>IF('Познавательное развитие'!F7="","",IF('Познавательное развитие'!F7=2,"сформирован",IF('Познавательное развитие'!F7=0,"не сформирован", "в стадии формирования")))</f>
        <v/>
      </c>
      <c r="CL6" s="150" t="str">
        <f>IF('Познавательное развитие'!I7="","",IF('Познавательное развитие'!I7=2,"сформирован",IF('Познавательное развитие'!I7=0,"не сформирован", "в стадии формирования")))</f>
        <v/>
      </c>
      <c r="CM6" s="150" t="str">
        <f>IF('Познавательное развитие'!J7="","",IF('Познавательное развитие'!J7=2,"сформирован",IF('Познавательное развитие'!J7=0,"не сформирован", "в стадии формирования")))</f>
        <v/>
      </c>
      <c r="CN6" s="150" t="str">
        <f>IF('Познавательное развитие'!K7="","",IF('Познавательное развитие'!K7=2,"сформирован",IF('Познавательное развитие'!K7=0,"не сформирован", "в стадии формирования")))</f>
        <v/>
      </c>
      <c r="CO6" s="150" t="str">
        <f>IF('Познавательное развитие'!L7="","",IF('Познавательное развитие'!L7=2,"сформирован",IF('Познавательное развитие'!L7=0,"не сформирован", "в стадии формирования")))</f>
        <v/>
      </c>
      <c r="CP6" s="150" t="e">
        <f>IF('Познавательное развитие'!#REF!="","",IF('Познавательное развитие'!#REF!=2,"сформирован",IF('Познавательное развитие'!#REF!=0,"не сформирован", "в стадии формирования")))</f>
        <v>#REF!</v>
      </c>
      <c r="CQ6" s="150" t="str">
        <f>IF('Познавательное развитие'!M7="","",IF('Познавательное развитие'!M7=2,"сформирован",IF('Познавательное развитие'!M7=0,"не сформирован", "в стадии формирования")))</f>
        <v/>
      </c>
      <c r="CR6" s="150" t="str">
        <f>IF('Познавательное развитие'!S7="","",IF('Познавательное развитие'!S7=2,"сформирован",IF('Познавательное развитие'!S7=0,"не сформирован", "в стадии формирования")))</f>
        <v/>
      </c>
      <c r="CS6" s="150" t="str">
        <f>IF('Познавательное развитие'!T7="","",IF('Познавательное развитие'!T7=2,"сформирован",IF('Познавательное развитие'!T7=0,"не сформирован", "в стадии формирования")))</f>
        <v/>
      </c>
      <c r="CT6" s="150" t="str">
        <f>IF('Познавательное развитие'!V7="","",IF('Познавательное развитие'!V7=2,"сформирован",IF('Познавательное развитие'!V7=0,"не сформирован", "в стадии формирования")))</f>
        <v/>
      </c>
      <c r="CU6" s="150" t="str">
        <f>IF('Познавательное развитие'!AD7="","",IF('Познавательное развитие'!AD7=2,"сформирован",IF('Познавательное развитие'!AD7=0,"не сформирован", "в стадии формирования")))</f>
        <v/>
      </c>
      <c r="CV6" s="150" t="e">
        <f>IF('Познавательное развитие'!#REF!="","",IF('Познавательное развитие'!#REF!=2,"сформирован",IF('Познавательное развитие'!#REF!=0,"не сформирован", "в стадии формирования")))</f>
        <v>#REF!</v>
      </c>
      <c r="CW6" s="150" t="str">
        <f>IF('Познавательное развитие'!AI7="","",IF('Познавательное развитие'!AI7=2,"сформирован",IF('Познавательное развитие'!AI7=0,"не сформирован", "в стадии формирования")))</f>
        <v/>
      </c>
      <c r="CX6" s="150" t="str">
        <f>IF('Познавательное развитие'!AK7="","",IF('Познавательное развитие'!AK7=2,"сформирован",IF('Познавательное развитие'!AK7=0,"не сформирован", "в стадии формирования")))</f>
        <v/>
      </c>
      <c r="CY6" s="150" t="e">
        <f>IF('Познавательное развитие'!#REF!="","",IF('Познавательное развитие'!#REF!=2,"сформирован",IF('Познавательное развитие'!#REF!=0,"не сформирован", "в стадии формирования")))</f>
        <v>#REF!</v>
      </c>
      <c r="CZ6" s="150" t="str">
        <f>IF('Познавательное развитие'!AL7="","",IF('Познавательное развитие'!AL7=2,"сформирован",IF('Познавательное развитие'!AL7=0,"не сформирован", "в стадии формирования")))</f>
        <v/>
      </c>
      <c r="DA6" s="150" t="str">
        <f>IF('Речевое развитие'!S6="","",IF('Речевое развитие'!S6=2,"сформирован",IF('Речевое развитие'!S6=0,"не сформирован", "в стадии формирования")))</f>
        <v/>
      </c>
      <c r="DB6" s="150" t="str">
        <f>IF('Речевое развитие'!T6="","",IF('Речевое развитие'!T6=2,"сформирован",IF('Речевое развитие'!T6=0,"не сформирован", "в стадии формирования")))</f>
        <v/>
      </c>
      <c r="DC6" s="150" t="str">
        <f>IF('Речевое развитие'!U6="","",IF('Речевое развитие'!U6=2,"сформирован",IF('Речевое развитие'!U6=0,"не сформирован", "в стадии формирования")))</f>
        <v/>
      </c>
      <c r="DD6" s="150" t="str">
        <f>IF('Речевое развитие'!V6="","",IF('Речевое развитие'!V6=2,"сформирован",IF('Речевое развитие'!V6=0,"не сформирован", "в стадии формирования")))</f>
        <v/>
      </c>
      <c r="DE6" s="150"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DF6" s="150" t="str">
        <f>IF('Художественно-эстетическое разв'!O7="","",IF('Художественно-эстетическое разв'!O7=2,"сформирован",IF('Художественно-эстетическое разв'!O7=0,"не сформирован", "в стадии формирования")))</f>
        <v/>
      </c>
      <c r="DG6" s="150"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DH6" s="180" t="e">
        <f>IF('Социально-коммуникативное разви'!#REF!="","",IF('Социально-коммуникативное разви'!M7="","",IF('Социально-коммуникативное разви'!#REF!="","",IF('Социально-коммуникативное разви'!O7="","",IF('Социально-коммуникативное разви'!T7="","",IF('Познавательное развитие'!D7="","",IF('Познавательное развитие'!E7="","",IF('Познавательное развитие'!#REF!="","",IF('Познавательное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развитие'!#REF!="","",IF('Познавательное развитие'!M7="","",IF('Познавательное развитие'!S7="","",IF('Познавательное развитие'!T7="","",IF('Познавательное развитие'!V7="","",IF('Познавательное развитие'!AD7="","",IF('Познавательное развитие'!#REF!="","",IF('Познавательное развитие'!AI7="","",IF('Познавательное развитие'!AK7="","",IF('Познавательное развитие'!#REF!="","",IF('Познавательное развитие'!AL7="","",IF('Речевое развитие'!S6="","",IF('Речевое развитие'!T6="","",IF('Речевое развитие'!U6="","",IF('Речевое развитие'!V6="","",IF('Художественно-эстетическое разв'!D7="","",IF('Художественно-эстетическое разв'!O7="","",IF('Художественно-эстетическое разв'!T7="","",('Социально-коммуникативное разви'!#REF!+'Социально-коммуникативное разви'!M7+'Социально-коммуникативное разви'!#REF!+'Социально-коммуникативное разви'!O7+'Социально-коммуникативное разви'!T7+'Познавательное развитие'!D7+'Познавательное развитие'!E7+'Познавательное развитие'!#REF!+'Познавательное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развитие'!#REF!+'Познавательное развитие'!M7+'Познавательное развитие'!S7+'Познавательное развитие'!T7+'Познавательное развитие'!V7+'Познавательное развитие'!AD7+'Познавательное развитие'!#REF!+'Познавательное развитие'!AI7+'Познавательное развитие'!AK7+'Познавательное развитие'!#REF!+'Познавательное развитие'!AL7+'Речевое развитие'!S6+'Речевое развитие'!T6+'Речевое развитие'!U6+'Речевое развитие'!V6+'Художественно-эстетическое разв'!D7+'Художественно-эстетическое разв'!O7+'Художественно-эстетическое разв'!T7)/31)))))))))))))))))))))))))))))))</f>
        <v>#REF!</v>
      </c>
      <c r="DI6" s="151" t="str">
        <f>'целевые ориентиры'!DC6</f>
        <v/>
      </c>
    </row>
    <row r="7" spans="1:127" s="96" customFormat="1">
      <c r="A7" s="96">
        <f>список!A5</f>
        <v>4</v>
      </c>
      <c r="B7" s="153" t="str">
        <f>IF(список!B5="","",список!B5)</f>
        <v/>
      </c>
      <c r="C7" s="149">
        <f>IF(список!C5="","",список!C5)</f>
        <v>0</v>
      </c>
      <c r="D7" s="155"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96"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96"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96"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96"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96" t="str">
        <f>IF('Познавательное развитие'!H8="","",IF('Познавательное развитие'!H8=2,"сформирован",IF('Познавательное развитие'!H8=0,"не сформирован", "в стадии формирования")))</f>
        <v/>
      </c>
      <c r="K7" s="96" t="e">
        <f>IF('Познавательное развитие'!#REF!="","",IF('Познавательное развитие'!#REF!=2,"сформирован",IF('Познавательное развитие'!#REF!=0,"не сформирован", "в стадии формирования")))</f>
        <v>#REF!</v>
      </c>
      <c r="L7" s="96" t="str">
        <f>IF('Речевое развитие'!X7="","",IF('Речевое развитие'!X7=2,"сформирован",IF('Речевое развитие'!X7=0,"не сформирован", "в стадии формирования")))</f>
        <v/>
      </c>
      <c r="M7" s="96"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149" t="str">
        <f>IF('Физическое развитие'!M7="","",IF('Физическое развитие'!M7=2,"сформирован",IF('Физическое развитие'!M7=0,"не сформирован", "в стадии формирования")))</f>
        <v/>
      </c>
      <c r="O7" s="166"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151" t="str">
        <f>'целевые ориентиры'!M7</f>
        <v/>
      </c>
      <c r="Q7" s="177"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R7" s="177"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S7" s="177"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T7" s="177"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7" s="177"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V7" s="178"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W7" s="178"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X7" s="178"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Y7" s="179"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Z7" s="180"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AA7" s="151" t="str">
        <f>'целевые ориентиры'!X7</f>
        <v/>
      </c>
      <c r="AB7" s="17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AC7" s="171" t="str">
        <f>IF('Познавательное развитие'!U8="","",IF('Познавательное развитие'!U8=2,"сформирован",IF('Познавательное развитие'!U8=0,"не сформирован", "в стадии формирования")))</f>
        <v/>
      </c>
      <c r="AD7" s="170" t="str">
        <f>IF('Речевое развитие'!W7="","",IF('Речевое развитие'!W7=2,"сформирован",IF('Речевое развитие'!W7=0,"не сформирован", "в стадии формирования")))</f>
        <v/>
      </c>
      <c r="AE7" s="181"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AF7" s="181"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G7" s="181" t="str">
        <f>IF('Художественно-эстетическое разв'!AF8="","",IF('Художественно-эстетическое разв'!AF8=2,"сформирован",IF('Художественно-эстетическое разв'!AF8=0,"не сформирован", "в стадии формирования")))</f>
        <v/>
      </c>
      <c r="AH7" s="170" t="str">
        <f>IF('Физическое развитие'!T7="","",IF('Физическое развитие'!T7=2,"сформирован",IF('Физическое развитие'!T7=0,"не сформирован", "в стадии формирования")))</f>
        <v/>
      </c>
      <c r="AI7" s="180" t="str">
        <f>IF('Социально-коммуникативное разви'!S8="","",IF('Познавательное развитие'!U8="","",IF('Речевое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развитие'!W7+'Художественно-эстетическое разв'!AD8+'Художественно-эстетическое разв'!AE8+'Художественно-эстетическое разв'!AF8+'Физическое развитие'!T7)/7)))))))</f>
        <v/>
      </c>
      <c r="AJ7" s="151" t="str">
        <f>'целевые ориентиры'!AH7</f>
        <v/>
      </c>
      <c r="AK7" s="172" t="str">
        <f>IF('Речевое развитие'!D7="","",IF('Речевое развитие'!D7=2,"сформирован",IF('Речевое развитие'!D7=0,"не сформирован", "в стадии формирования")))</f>
        <v/>
      </c>
      <c r="AL7" s="150" t="str">
        <f>IF('Речевое развитие'!F7="","",IF('Речевое развитие'!F7=2,"сформирован",IF('Речевое развитие'!F7=0,"не сформирован", "в стадии формирования")))</f>
        <v/>
      </c>
      <c r="AM7" s="150" t="str">
        <f>IF('Речевое развитие'!H7="","",IF('Речевое развитие'!H7=2,"сформирован",IF('Речевое развитие'!H7=0,"не сформирован", "в стадии формирования")))</f>
        <v/>
      </c>
      <c r="AN7" s="150" t="str">
        <f>IF('Речевое развитие'!I7="","",IF('Речевое развитие'!I7=2,"сформирован",IF('Речевое развитие'!I7=0,"не сформирован", "в стадии формирования")))</f>
        <v/>
      </c>
      <c r="AO7" s="150" t="str">
        <f>IF('Речевое развитие'!J7="","",IF('Речевое развитие'!J7=2,"сформирован",IF('Речевое развитие'!J7=0,"не сформирован", "в стадии формирования")))</f>
        <v/>
      </c>
      <c r="AP7" s="150" t="str">
        <f>IF('Речевое развитие'!K7="","",IF('Речевое развитие'!K7=2,"сформирован",IF('Речевое развитие'!K7=0,"не сформирован", "в стадии формирования")))</f>
        <v/>
      </c>
      <c r="AQ7" s="150" t="str">
        <f>IF('Речевое развитие'!M7="","",IF('Речевое развитие'!M7=2,"сформирован",IF('Речевое развитие'!M7=0,"не сформирован", "в стадии формирования")))</f>
        <v/>
      </c>
      <c r="AR7" s="150" t="str">
        <f>IF('Речевое развитие'!N7="","",IF('Речевое развитие'!N7=2,"сформирован",IF('Речевое развитие'!N7=0,"не сформирован", "в стадии формирования")))</f>
        <v/>
      </c>
      <c r="AS7" s="150" t="str">
        <f>IF('Речевое развитие'!O7="","",IF('Речевое развитие'!O7=2,"сформирован",IF('Речевое развитие'!O7=0,"не сформирован", "в стадии формирования")))</f>
        <v/>
      </c>
      <c r="AT7" s="180" t="str">
        <f>IF('Речевое развитие'!D7="","",IF('Речевое развитие'!F7="","",IF('Речевое развитие'!H7="","",IF('Речевое развитие'!I7="","",IF('Речевое развитие'!J7="","",IF('Речевое развитие'!K7="","",IF('Речевое развитие'!M7="","",IF('Речевое развитие'!N7="","",IF('Речевое развитие'!O7="","",('Речевое развитие'!D7+'Речевое развитие'!F7+'Речевое развитие'!H7+'Речевое развитие'!I7+'Речевое развитие'!J7+'Речевое развитие'!K7+'Речевое развитие'!M7+'Речевое развитие'!N7+'Речевое развитие'!O7)/9)))))))))</f>
        <v/>
      </c>
      <c r="AU7" s="151" t="str">
        <f>'целевые ориентиры'!AR7</f>
        <v/>
      </c>
      <c r="AV7" s="150" t="str">
        <f>IF('Физическое развитие'!D7="","",IF('Физическое развитие'!D7=2,"сформирован",IF('Физическое развитие'!D7=0,"не сформирован", "в стадии формирования")))</f>
        <v/>
      </c>
      <c r="AW7" s="150" t="str">
        <f>IF('Физическое развитие'!E7="","",IF('Физическое развитие'!E7=2,"сформирован",IF('Физическое развитие'!E7=0,"не сформирован", "в стадии формирования")))</f>
        <v/>
      </c>
      <c r="AX7" s="150" t="str">
        <f>IF('Физическое развитие'!G7="","",IF('Физическое развитие'!G7=2,"сформирован",IF('Физическое развитие'!G7=0,"не сформирован", "в стадии формирования")))</f>
        <v/>
      </c>
      <c r="AY7" s="150" t="e">
        <f>IF('Физическое развитие'!#REF!="","",IF('Физическое развитие'!#REF!=2,"сформирован",IF('Физическое развитие'!#REF!=0,"не сформирован", "в стадии формирования")))</f>
        <v>#REF!</v>
      </c>
      <c r="AZ7" s="150" t="str">
        <f>IF('Физическое развитие'!H7="","",IF('Физическое развитие'!H7=2,"сформирован",IF('Физическое развитие'!H7=0,"не сформирован", "в стадии формирования")))</f>
        <v/>
      </c>
      <c r="BA7" s="150" t="str">
        <f>IF('Физическое развитие'!I7="","",IF('Физическое развитие'!I7=2,"сформирован",IF('Физическое развитие'!I7=0,"не сформирован", "в стадии формирования")))</f>
        <v/>
      </c>
      <c r="BB7" s="150" t="str">
        <f>IF('Физическое развитие'!N7="","",IF('Физическое развитие'!N7=2,"сформирован",IF('Физическое развитие'!N7=0,"не сформирован", "в стадии формирования")))</f>
        <v/>
      </c>
      <c r="BC7" s="150" t="str">
        <f>IF('Физическое развитие'!O7="","",IF('Физическое развитие'!O7=2,"сформирован",IF('Физическое развитие'!O7=0,"не сформирован", "в стадии формирования")))</f>
        <v/>
      </c>
      <c r="BD7" s="150" t="str">
        <f>IF('Физическое развитие'!P7="","",IF('Физическое развитие'!P7=2,"сформирован",IF('Физическое развитие'!P7=0,"не сформирован", "в стадии формирования")))</f>
        <v/>
      </c>
      <c r="BE7" s="150" t="str">
        <f>IF('Физическое развитие'!S7="","",IF('Физическое развитие'!S7=2,"сформирован",IF('Физическое развитие'!S7=0,"не сформирован", "в стадии формирования")))</f>
        <v/>
      </c>
      <c r="BF7" s="150" t="str">
        <f>IF('Физическое развитие'!D7="","",IF('Физическое развитие'!E7="","",IF('Физическое развитие'!G7="","",IF('Физическое развитие'!#REF!="","",IF('Физическое развитие'!H7="","",IF('Физическое развитие'!I7="","",IF('Физическое развитие'!N7="","",IF('Физическое развитие'!O7="","",IF('Физическое развитие'!P7="","",IF('Физическое развитие'!S7="","",('Физическое развитие'!D7+'Физическое развитие'!E7+'Физическое развитие'!G7+'Физическое развитие'!#REF!+'Физическое развитие'!H7+'Физическое развитие'!I7+'Физическое развитие'!N7+'Физическое развитие'!O7+'Физическое развитие'!P7+'Физическое развитие'!S7)/10))))))))))</f>
        <v/>
      </c>
      <c r="BG7" s="151" t="str">
        <f>'целевые ориентиры'!BG7</f>
        <v/>
      </c>
      <c r="BH7" s="150"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BI7" s="150"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BJ7" s="150"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BK7" s="150"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BL7" s="150"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BM7" s="150"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BN7" s="150"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BO7" s="150"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BP7" s="150" t="str">
        <f>IF('Социально-коммуникативное разви'!AL8="","",IF('Социально-коммуникативное разви'!AL8=2,"сформирован",IF('Социально-коммуникативное разви'!AL8=0,"не сформирован", "в стадии формирования")))</f>
        <v/>
      </c>
      <c r="BQ7" s="150" t="str">
        <f>IF('Социально-коммуникативное разви'!AM8="","",IF('Социально-коммуникативное разви'!AM8=2,"сформирован",IF('Социально-коммуникативное разви'!AM8=0,"не сформирован", "в стадии формирования")))</f>
        <v/>
      </c>
      <c r="BR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7" s="150" t="str">
        <f>IF('Физическое развитие'!N7="","",IF('Физическое развитие'!N7=2,"сформирован",IF('Физическое развитие'!N7=0,"не сформирован", "в стадии формирования")))</f>
        <v/>
      </c>
      <c r="BT7" s="150" t="str">
        <f>IF('Физическое развитие'!Q7="","",IF('Физическое развитие'!Q7=2,"сформирован",IF('Физическое развитие'!Q7=0,"не сформирован", "в стадии формирования")))</f>
        <v/>
      </c>
      <c r="BU7" s="150" t="str">
        <f>IF('Физическое развитие'!U7="","",IF('Физическое развитие'!U7=2,"сформирован",IF('Физическое развитие'!U7=0,"не сформирован", "в стадии формирования")))</f>
        <v/>
      </c>
      <c r="BV7" s="150" t="str">
        <f>IF('Физическое развитие'!X7="","",IF('Физическое развитие'!X7=2,"сформирован",IF('Физическое развитие'!X7=0,"не сформирован", "в стадии формирования")))</f>
        <v/>
      </c>
      <c r="BW7" s="150" t="str">
        <f>IF('Физическое развитие'!Y7="","",IF('Физическое развитие'!Y7=2,"сформирован",IF('Физическое развитие'!Y7=0,"не сформирован", "в стадии формирования")))</f>
        <v/>
      </c>
      <c r="BX7" s="150" t="e">
        <f>IF('Физическое развитие'!#REF!="","",IF('Физическое развитие'!#REF!=2,"сформирован",IF('Физическое развитие'!#REF!=0,"не сформирован", "в стадии формирования")))</f>
        <v>#REF!</v>
      </c>
      <c r="BY7" s="150" t="str">
        <f>IF('Физическое развитие'!Z7="","",IF('Физическое развитие'!Z7=2,"сформирован",IF('Физическое развитие'!Z7=0,"не сформирован", "в стадии формирования")))</f>
        <v/>
      </c>
      <c r="BZ7" s="150" t="e">
        <f>IF('Физическое развитие'!#REF!="","",IF('Физическое развитие'!#REF!=2,"сформирован",IF('Физическое развитие'!#REF!=0,"не сформирован", "в стадии формирования")))</f>
        <v>#REF!</v>
      </c>
      <c r="CA7" s="180" t="str">
        <f>IF('Социально-коммуникативное разви'!Q8="","",IF('Социально-коммуникативное разви'!AD8="","",IF('Социально-коммуникативное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разви'!AM8="","",IF('Социально-коммуникативное разви'!#REF!="","",IF('Физическое развитие'!N7="","",IF('Физическое развитие'!Q7="","",IF('Физическое развитие'!U7="","",IF('Физическое развитие'!X7="","",IF('Физическое развитие'!Y7="","",IF('Физическое развитие'!#REF!="","",IF('Физическое развитие'!Z7="","",IF('Физическое развитие'!#REF!="","",('Социально-коммуникативное разви'!Q8+'Социально-коммуникативное разви'!AD8+'Социально-коммуникативное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разви'!AM8+'Социально-коммуникативное разви'!#REF!+'Физическое развитие'!N7+'Физическое развитие'!Q7+'Физическое развитие'!U7+'Физическое развитие'!X7+'Физическое развитие'!Y7+'Физическое развитие'!#REF!+'Физическое развитие'!#REF!)/19)))))))))))))))))))</f>
        <v/>
      </c>
      <c r="CB7" s="151" t="str">
        <f>'целевые ориентиры'!BY7</f>
        <v/>
      </c>
      <c r="CC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7" s="150"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E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7" s="150"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CG7" s="150"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CH7" s="150" t="str">
        <f>IF('Познавательное развитие'!D8="","",IF('Познавательное развитие'!D8=2,"сформирован",IF('Познавательное развитие'!D8=0,"не сформирован", "в стадии формирования")))</f>
        <v/>
      </c>
      <c r="CI7" s="150" t="str">
        <f>IF('Познавательное развитие'!E8="","",IF('Познавательное развитие'!E8=2,"сформирован",IF('Познавательное развитие'!E8=0,"не сформирован", "в стадии формирования")))</f>
        <v/>
      </c>
      <c r="CJ7" s="150" t="e">
        <f>IF('Познавательное развитие'!#REF!="","",IF('Познавательное развитие'!#REF!=2,"сформирован",IF('Познавательное развитие'!#REF!=0,"не сформирован", "в стадии формирования")))</f>
        <v>#REF!</v>
      </c>
      <c r="CK7" s="150" t="str">
        <f>IF('Познавательное развитие'!F8="","",IF('Познавательное развитие'!F8=2,"сформирован",IF('Познавательное развитие'!F8=0,"не сформирован", "в стадии формирования")))</f>
        <v/>
      </c>
      <c r="CL7" s="150" t="str">
        <f>IF('Познавательное развитие'!I8="","",IF('Познавательное развитие'!I8=2,"сформирован",IF('Познавательное развитие'!I8=0,"не сформирован", "в стадии формирования")))</f>
        <v/>
      </c>
      <c r="CM7" s="150" t="str">
        <f>IF('Познавательное развитие'!J8="","",IF('Познавательное развитие'!J8=2,"сформирован",IF('Познавательное развитие'!J8=0,"не сформирован", "в стадии формирования")))</f>
        <v/>
      </c>
      <c r="CN7" s="150" t="str">
        <f>IF('Познавательное развитие'!K8="","",IF('Познавательное развитие'!K8=2,"сформирован",IF('Познавательное развитие'!K8=0,"не сформирован", "в стадии формирования")))</f>
        <v/>
      </c>
      <c r="CO7" s="150" t="str">
        <f>IF('Познавательное развитие'!L8="","",IF('Познавательное развитие'!L8=2,"сформирован",IF('Познавательное развитие'!L8=0,"не сформирован", "в стадии формирования")))</f>
        <v/>
      </c>
      <c r="CP7" s="150" t="e">
        <f>IF('Познавательное развитие'!#REF!="","",IF('Познавательное развитие'!#REF!=2,"сформирован",IF('Познавательное развитие'!#REF!=0,"не сформирован", "в стадии формирования")))</f>
        <v>#REF!</v>
      </c>
      <c r="CQ7" s="150" t="str">
        <f>IF('Познавательное развитие'!M8="","",IF('Познавательное развитие'!M8=2,"сформирован",IF('Познавательное развитие'!M8=0,"не сформирован", "в стадии формирования")))</f>
        <v/>
      </c>
      <c r="CR7" s="150" t="str">
        <f>IF('Познавательное развитие'!S8="","",IF('Познавательное развитие'!S8=2,"сформирован",IF('Познавательное развитие'!S8=0,"не сформирован", "в стадии формирования")))</f>
        <v/>
      </c>
      <c r="CS7" s="150" t="str">
        <f>IF('Познавательное развитие'!T8="","",IF('Познавательное развитие'!T8=2,"сформирован",IF('Познавательное развитие'!T8=0,"не сформирован", "в стадии формирования")))</f>
        <v/>
      </c>
      <c r="CT7" s="150" t="str">
        <f>IF('Познавательное развитие'!V8="","",IF('Познавательное развитие'!V8=2,"сформирован",IF('Познавательное развитие'!V8=0,"не сформирован", "в стадии формирования")))</f>
        <v/>
      </c>
      <c r="CU7" s="150" t="str">
        <f>IF('Познавательное развитие'!AD8="","",IF('Познавательное развитие'!AD8=2,"сформирован",IF('Познавательное развитие'!AD8=0,"не сформирован", "в стадии формирования")))</f>
        <v/>
      </c>
      <c r="CV7" s="150" t="e">
        <f>IF('Познавательное развитие'!#REF!="","",IF('Познавательное развитие'!#REF!=2,"сформирован",IF('Познавательное развитие'!#REF!=0,"не сформирован", "в стадии формирования")))</f>
        <v>#REF!</v>
      </c>
      <c r="CW7" s="150" t="str">
        <f>IF('Познавательное развитие'!AI8="","",IF('Познавательное развитие'!AI8=2,"сформирован",IF('Познавательное развитие'!AI8=0,"не сформирован", "в стадии формирования")))</f>
        <v/>
      </c>
      <c r="CX7" s="150" t="str">
        <f>IF('Познавательное развитие'!AK8="","",IF('Познавательное развитие'!AK8=2,"сформирован",IF('Познавательное развитие'!AK8=0,"не сформирован", "в стадии формирования")))</f>
        <v/>
      </c>
      <c r="CY7" s="150" t="e">
        <f>IF('Познавательное развитие'!#REF!="","",IF('Познавательное развитие'!#REF!=2,"сформирован",IF('Познавательное развитие'!#REF!=0,"не сформирован", "в стадии формирования")))</f>
        <v>#REF!</v>
      </c>
      <c r="CZ7" s="150" t="str">
        <f>IF('Познавательное развитие'!AL8="","",IF('Познавательное развитие'!AL8=2,"сформирован",IF('Познавательное развитие'!AL8=0,"не сформирован", "в стадии формирования")))</f>
        <v/>
      </c>
      <c r="DA7" s="150" t="str">
        <f>IF('Речевое развитие'!S7="","",IF('Речевое развитие'!S7=2,"сформирован",IF('Речевое развитие'!S7=0,"не сформирован", "в стадии формирования")))</f>
        <v/>
      </c>
      <c r="DB7" s="150" t="str">
        <f>IF('Речевое развитие'!T7="","",IF('Речевое развитие'!T7=2,"сформирован",IF('Речевое развитие'!T7=0,"не сформирован", "в стадии формирования")))</f>
        <v/>
      </c>
      <c r="DC7" s="150" t="str">
        <f>IF('Речевое развитие'!U7="","",IF('Речевое развитие'!U7=2,"сформирован",IF('Речевое развитие'!U7=0,"не сформирован", "в стадии формирования")))</f>
        <v/>
      </c>
      <c r="DD7" s="150" t="str">
        <f>IF('Речевое развитие'!V7="","",IF('Речевое развитие'!V7=2,"сформирован",IF('Речевое развитие'!V7=0,"не сформирован", "в стадии формирования")))</f>
        <v/>
      </c>
      <c r="DE7" s="150"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DF7" s="150" t="str">
        <f>IF('Художественно-эстетическое разв'!O8="","",IF('Художественно-эстетическое разв'!O8=2,"сформирован",IF('Художественно-эстетическое разв'!O8=0,"не сформирован", "в стадии формирования")))</f>
        <v/>
      </c>
      <c r="DG7" s="150"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DH7" s="180" t="e">
        <f>IF('Социально-коммуникативное разви'!#REF!="","",IF('Социально-коммуникативное разви'!M8="","",IF('Социально-коммуникативное разви'!#REF!="","",IF('Социально-коммуникативное разви'!O8="","",IF('Социально-коммуникативное разви'!T8="","",IF('Познавательное развитие'!D8="","",IF('Познавательное развитие'!E8="","",IF('Познавательное развитие'!#REF!="","",IF('Познавательное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развитие'!#REF!="","",IF('Познавательное развитие'!M8="","",IF('Познавательное развитие'!S8="","",IF('Познавательное развитие'!T8="","",IF('Познавательное развитие'!V8="","",IF('Познавательное развитие'!AD8="","",IF('Познавательное развитие'!#REF!="","",IF('Познавательное развитие'!AI8="","",IF('Познавательное развитие'!AK8="","",IF('Познавательное развитие'!#REF!="","",IF('Познавательное развитие'!AL8="","",IF('Речевое развитие'!S7="","",IF('Речевое развитие'!T7="","",IF('Речевое развитие'!U7="","",IF('Речевое развитие'!V7="","",IF('Художественно-эстетическое разв'!D8="","",IF('Художественно-эстетическое разв'!O8="","",IF('Художественно-эстетическое разв'!T8="","",('Социально-коммуникативное разви'!#REF!+'Социально-коммуникативное разви'!M8+'Социально-коммуникативное разви'!#REF!+'Социально-коммуникативное разви'!O8+'Социально-коммуникативное разви'!T8+'Познавательное развитие'!D8+'Познавательное развитие'!E8+'Познавательное развитие'!#REF!+'Познавательное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развитие'!#REF!+'Познавательное развитие'!M8+'Познавательное развитие'!S8+'Познавательное развитие'!T8+'Познавательное развитие'!V8+'Познавательное развитие'!AD8+'Познавательное развитие'!#REF!+'Познавательное развитие'!AI8+'Познавательное развитие'!AK8+'Познавательное развитие'!#REF!+'Познавательное развитие'!AL8+'Речевое развитие'!S7+'Речевое развитие'!T7+'Речевое развитие'!U7+'Речевое развитие'!V7+'Художественно-эстетическое разв'!D8+'Художественно-эстетическое разв'!O8+'Художественно-эстетическое разв'!T8)/31)))))))))))))))))))))))))))))))</f>
        <v>#REF!</v>
      </c>
      <c r="DI7" s="151" t="str">
        <f>'целевые ориентиры'!DC7</f>
        <v/>
      </c>
    </row>
    <row r="8" spans="1:127" s="96" customFormat="1">
      <c r="A8" s="96">
        <f>список!A6</f>
        <v>5</v>
      </c>
      <c r="B8" s="153" t="str">
        <f>IF(список!B6="","",список!B6)</f>
        <v/>
      </c>
      <c r="C8" s="149">
        <f>IF(список!C6="","",список!C6)</f>
        <v>0</v>
      </c>
      <c r="D8" s="155"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96"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96"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96"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96"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96" t="str">
        <f>IF('Познавательное развитие'!H9="","",IF('Познавательное развитие'!H9=2,"сформирован",IF('Познавательное развитие'!H9=0,"не сформирован", "в стадии формирования")))</f>
        <v/>
      </c>
      <c r="K8" s="96" t="e">
        <f>IF('Познавательное развитие'!#REF!="","",IF('Познавательное развитие'!#REF!=2,"сформирован",IF('Познавательное развитие'!#REF!=0,"не сформирован", "в стадии формирования")))</f>
        <v>#REF!</v>
      </c>
      <c r="L8" s="96" t="str">
        <f>IF('Речевое развитие'!X8="","",IF('Речевое развитие'!X8=2,"сформирован",IF('Речевое развитие'!X8=0,"не сформирован", "в стадии формирования")))</f>
        <v/>
      </c>
      <c r="M8" s="96"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149" t="str">
        <f>IF('Физическое развитие'!M8="","",IF('Физическое развитие'!M8=2,"сформирован",IF('Физическое развитие'!M8=0,"не сформирован", "в стадии формирования")))</f>
        <v/>
      </c>
      <c r="O8" s="166"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151" t="str">
        <f>'целевые ориентиры'!M8</f>
        <v/>
      </c>
      <c r="Q8" s="177"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R8" s="177"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S8" s="177"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T8" s="177"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8" s="177"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V8" s="178"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W8" s="178"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X8" s="178"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Y8" s="179"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Z8" s="180"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AA8" s="151" t="str">
        <f>'целевые ориентиры'!X8</f>
        <v/>
      </c>
      <c r="AB8" s="17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AC8" s="171" t="str">
        <f>IF('Познавательное развитие'!U9="","",IF('Познавательное развитие'!U9=2,"сформирован",IF('Познавательное развитие'!U9=0,"не сформирован", "в стадии формирования")))</f>
        <v/>
      </c>
      <c r="AD8" s="170" t="str">
        <f>IF('Речевое развитие'!W8="","",IF('Речевое развитие'!W8=2,"сформирован",IF('Речевое развитие'!W8=0,"не сформирован", "в стадии формирования")))</f>
        <v/>
      </c>
      <c r="AE8" s="181"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AF8" s="181"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G8" s="181" t="str">
        <f>IF('Художественно-эстетическое разв'!AF9="","",IF('Художественно-эстетическое разв'!AF9=2,"сформирован",IF('Художественно-эстетическое разв'!AF9=0,"не сформирован", "в стадии формирования")))</f>
        <v/>
      </c>
      <c r="AH8" s="170" t="str">
        <f>IF('Физическое развитие'!T8="","",IF('Физическое развитие'!T8=2,"сформирован",IF('Физическое развитие'!T8=0,"не сформирован", "в стадии формирования")))</f>
        <v/>
      </c>
      <c r="AI8" s="180" t="str">
        <f>IF('Социально-коммуникативное разви'!S9="","",IF('Познавательное развитие'!U9="","",IF('Речевое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развитие'!W8+'Художественно-эстетическое разв'!AD9+'Художественно-эстетическое разв'!AE9+'Художественно-эстетическое разв'!AF9+'Физическое развитие'!T8)/7)))))))</f>
        <v/>
      </c>
      <c r="AJ8" s="151" t="str">
        <f>'целевые ориентиры'!AH8</f>
        <v/>
      </c>
      <c r="AK8" s="172" t="str">
        <f>IF('Речевое развитие'!D8="","",IF('Речевое развитие'!D8=2,"сформирован",IF('Речевое развитие'!D8=0,"не сформирован", "в стадии формирования")))</f>
        <v/>
      </c>
      <c r="AL8" s="150" t="str">
        <f>IF('Речевое развитие'!F8="","",IF('Речевое развитие'!F8=2,"сформирован",IF('Речевое развитие'!F8=0,"не сформирован", "в стадии формирования")))</f>
        <v/>
      </c>
      <c r="AM8" s="150" t="str">
        <f>IF('Речевое развитие'!H8="","",IF('Речевое развитие'!H8=2,"сформирован",IF('Речевое развитие'!H8=0,"не сформирован", "в стадии формирования")))</f>
        <v/>
      </c>
      <c r="AN8" s="150" t="str">
        <f>IF('Речевое развитие'!I8="","",IF('Речевое развитие'!I8=2,"сформирован",IF('Речевое развитие'!I8=0,"не сформирован", "в стадии формирования")))</f>
        <v/>
      </c>
      <c r="AO8" s="150" t="str">
        <f>IF('Речевое развитие'!J8="","",IF('Речевое развитие'!J8=2,"сформирован",IF('Речевое развитие'!J8=0,"не сформирован", "в стадии формирования")))</f>
        <v/>
      </c>
      <c r="AP8" s="150" t="str">
        <f>IF('Речевое развитие'!K8="","",IF('Речевое развитие'!K8=2,"сформирован",IF('Речевое развитие'!K8=0,"не сформирован", "в стадии формирования")))</f>
        <v/>
      </c>
      <c r="AQ8" s="150" t="str">
        <f>IF('Речевое развитие'!M8="","",IF('Речевое развитие'!M8=2,"сформирован",IF('Речевое развитие'!M8=0,"не сформирован", "в стадии формирования")))</f>
        <v/>
      </c>
      <c r="AR8" s="150" t="str">
        <f>IF('Речевое развитие'!N8="","",IF('Речевое развитие'!N8=2,"сформирован",IF('Речевое развитие'!N8=0,"не сформирован", "в стадии формирования")))</f>
        <v/>
      </c>
      <c r="AS8" s="150" t="str">
        <f>IF('Речевое развитие'!O8="","",IF('Речевое развитие'!O8=2,"сформирован",IF('Речевое развитие'!O8=0,"не сформирован", "в стадии формирования")))</f>
        <v/>
      </c>
      <c r="AT8" s="180" t="str">
        <f>IF('Речевое развитие'!D8="","",IF('Речевое развитие'!F8="","",IF('Речевое развитие'!H8="","",IF('Речевое развитие'!I8="","",IF('Речевое развитие'!J8="","",IF('Речевое развитие'!K8="","",IF('Речевое развитие'!M8="","",IF('Речевое развитие'!N8="","",IF('Речевое развитие'!O8="","",('Речевое развитие'!D8+'Речевое развитие'!F8+'Речевое развитие'!H8+'Речевое развитие'!I8+'Речевое развитие'!J8+'Речевое развитие'!K8+'Речевое развитие'!M8+'Речевое развитие'!N8+'Речевое развитие'!O8)/9)))))))))</f>
        <v/>
      </c>
      <c r="AU8" s="151" t="str">
        <f>'целевые ориентиры'!AR8</f>
        <v/>
      </c>
      <c r="AV8" s="150" t="str">
        <f>IF('Физическое развитие'!D8="","",IF('Физическое развитие'!D8=2,"сформирован",IF('Физическое развитие'!D8=0,"не сформирован", "в стадии формирования")))</f>
        <v/>
      </c>
      <c r="AW8" s="150" t="str">
        <f>IF('Физическое развитие'!E8="","",IF('Физическое развитие'!E8=2,"сформирован",IF('Физическое развитие'!E8=0,"не сформирован", "в стадии формирования")))</f>
        <v/>
      </c>
      <c r="AX8" s="150" t="str">
        <f>IF('Физическое развитие'!G8="","",IF('Физическое развитие'!G8=2,"сформирован",IF('Физическое развитие'!G8=0,"не сформирован", "в стадии формирования")))</f>
        <v/>
      </c>
      <c r="AY8" s="150" t="e">
        <f>IF('Физическое развитие'!#REF!="","",IF('Физическое развитие'!#REF!=2,"сформирован",IF('Физическое развитие'!#REF!=0,"не сформирован", "в стадии формирования")))</f>
        <v>#REF!</v>
      </c>
      <c r="AZ8" s="150" t="str">
        <f>IF('Физическое развитие'!H8="","",IF('Физическое развитие'!H8=2,"сформирован",IF('Физическое развитие'!H8=0,"не сформирован", "в стадии формирования")))</f>
        <v/>
      </c>
      <c r="BA8" s="150" t="str">
        <f>IF('Физическое развитие'!I8="","",IF('Физическое развитие'!I8=2,"сформирован",IF('Физическое развитие'!I8=0,"не сформирован", "в стадии формирования")))</f>
        <v/>
      </c>
      <c r="BB8" s="150" t="str">
        <f>IF('Физическое развитие'!N8="","",IF('Физическое развитие'!N8=2,"сформирован",IF('Физическое развитие'!N8=0,"не сформирован", "в стадии формирования")))</f>
        <v/>
      </c>
      <c r="BC8" s="150" t="str">
        <f>IF('Физическое развитие'!O8="","",IF('Физическое развитие'!O8=2,"сформирован",IF('Физическое развитие'!O8=0,"не сформирован", "в стадии формирования")))</f>
        <v/>
      </c>
      <c r="BD8" s="150" t="str">
        <f>IF('Физическое развитие'!P8="","",IF('Физическое развитие'!P8=2,"сформирован",IF('Физическое развитие'!P8=0,"не сформирован", "в стадии формирования")))</f>
        <v/>
      </c>
      <c r="BE8" s="150" t="str">
        <f>IF('Физическое развитие'!S8="","",IF('Физическое развитие'!S8=2,"сформирован",IF('Физическое развитие'!S8=0,"не сформирован", "в стадии формирования")))</f>
        <v/>
      </c>
      <c r="BF8" s="150" t="str">
        <f>IF('Физическое развитие'!D8="","",IF('Физическое развитие'!E8="","",IF('Физическое развитие'!G8="","",IF('Физическое развитие'!#REF!="","",IF('Физическое развитие'!H8="","",IF('Физическое развитие'!I8="","",IF('Физическое развитие'!N8="","",IF('Физическое развитие'!O8="","",IF('Физическое развитие'!P8="","",IF('Физическое развитие'!S8="","",('Физическое развитие'!D8+'Физическое развитие'!E8+'Физическое развитие'!G8+'Физическое развитие'!#REF!+'Физическое развитие'!H8+'Физическое развитие'!I8+'Физическое развитие'!N8+'Физическое развитие'!O8+'Физическое развитие'!P8+'Физическое развитие'!S8)/10))))))))))</f>
        <v/>
      </c>
      <c r="BG8" s="151" t="str">
        <f>'целевые ориентиры'!BG8</f>
        <v/>
      </c>
      <c r="BH8" s="150"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BI8" s="150"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BJ8" s="150"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BK8" s="150"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BL8" s="150"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BM8" s="150"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BN8" s="150"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BO8" s="150"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BP8" s="150" t="str">
        <f>IF('Социально-коммуникативное разви'!AL9="","",IF('Социально-коммуникативное разви'!AL9=2,"сформирован",IF('Социально-коммуникативное разви'!AL9=0,"не сформирован", "в стадии формирования")))</f>
        <v/>
      </c>
      <c r="BQ8" s="150" t="str">
        <f>IF('Социально-коммуникативное разви'!AM9="","",IF('Социально-коммуникативное разви'!AM9=2,"сформирован",IF('Социально-коммуникативное разви'!AM9=0,"не сформирован", "в стадии формирования")))</f>
        <v/>
      </c>
      <c r="BR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8" s="150" t="str">
        <f>IF('Физическое развитие'!N8="","",IF('Физическое развитие'!N8=2,"сформирован",IF('Физическое развитие'!N8=0,"не сформирован", "в стадии формирования")))</f>
        <v/>
      </c>
      <c r="BT8" s="150" t="str">
        <f>IF('Физическое развитие'!Q8="","",IF('Физическое развитие'!Q8=2,"сформирован",IF('Физическое развитие'!Q8=0,"не сформирован", "в стадии формирования")))</f>
        <v/>
      </c>
      <c r="BU8" s="150" t="str">
        <f>IF('Физическое развитие'!U8="","",IF('Физическое развитие'!U8=2,"сформирован",IF('Физическое развитие'!U8=0,"не сформирован", "в стадии формирования")))</f>
        <v/>
      </c>
      <c r="BV8" s="150" t="str">
        <f>IF('Физическое развитие'!X8="","",IF('Физическое развитие'!X8=2,"сформирован",IF('Физическое развитие'!X8=0,"не сформирован", "в стадии формирования")))</f>
        <v/>
      </c>
      <c r="BW8" s="150" t="str">
        <f>IF('Физическое развитие'!Y8="","",IF('Физическое развитие'!Y8=2,"сформирован",IF('Физическое развитие'!Y8=0,"не сформирован", "в стадии формирования")))</f>
        <v/>
      </c>
      <c r="BX8" s="150" t="e">
        <f>IF('Физическое развитие'!#REF!="","",IF('Физическое развитие'!#REF!=2,"сформирован",IF('Физическое развитие'!#REF!=0,"не сформирован", "в стадии формирования")))</f>
        <v>#REF!</v>
      </c>
      <c r="BY8" s="150" t="str">
        <f>IF('Физическое развитие'!Z8="","",IF('Физическое развитие'!Z8=2,"сформирован",IF('Физическое развитие'!Z8=0,"не сформирован", "в стадии формирования")))</f>
        <v/>
      </c>
      <c r="BZ8" s="150" t="e">
        <f>IF('Физическое развитие'!#REF!="","",IF('Физическое развитие'!#REF!=2,"сформирован",IF('Физическое развитие'!#REF!=0,"не сформирован", "в стадии формирования")))</f>
        <v>#REF!</v>
      </c>
      <c r="CA8" s="180" t="str">
        <f>IF('Социально-коммуникативное разви'!Q9="","",IF('Социально-коммуникативное разви'!AD9="","",IF('Социально-коммуникативное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разви'!AM9="","",IF('Социально-коммуникативное разви'!#REF!="","",IF('Физическое развитие'!N8="","",IF('Физическое развитие'!Q8="","",IF('Физическое развитие'!U8="","",IF('Физическое развитие'!X8="","",IF('Физическое развитие'!Y8="","",IF('Физическое развитие'!#REF!="","",IF('Физическое развитие'!Z8="","",IF('Физическое развитие'!#REF!="","",('Социально-коммуникативное разви'!Q9+'Социально-коммуникативное разви'!AD9+'Социально-коммуникативное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разви'!AM9+'Социально-коммуникативное разви'!#REF!+'Физическое развитие'!N8+'Физическое развитие'!Q8+'Физическое развитие'!U8+'Физическое развитие'!X8+'Физическое развитие'!Y8+'Физическое развитие'!#REF!+'Физическое развитие'!#REF!)/19)))))))))))))))))))</f>
        <v/>
      </c>
      <c r="CB8" s="151" t="str">
        <f>'целевые ориентиры'!BY8</f>
        <v/>
      </c>
      <c r="CC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8" s="150"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E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8" s="150"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CG8" s="150"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CH8" s="150" t="str">
        <f>IF('Познавательное развитие'!D9="","",IF('Познавательное развитие'!D9=2,"сформирован",IF('Познавательное развитие'!D9=0,"не сформирован", "в стадии формирования")))</f>
        <v/>
      </c>
      <c r="CI8" s="150" t="str">
        <f>IF('Познавательное развитие'!E9="","",IF('Познавательное развитие'!E9=2,"сформирован",IF('Познавательное развитие'!E9=0,"не сформирован", "в стадии формирования")))</f>
        <v/>
      </c>
      <c r="CJ8" s="150" t="e">
        <f>IF('Познавательное развитие'!#REF!="","",IF('Познавательное развитие'!#REF!=2,"сформирован",IF('Познавательное развитие'!#REF!=0,"не сформирован", "в стадии формирования")))</f>
        <v>#REF!</v>
      </c>
      <c r="CK8" s="150" t="str">
        <f>IF('Познавательное развитие'!F9="","",IF('Познавательное развитие'!F9=2,"сформирован",IF('Познавательное развитие'!F9=0,"не сформирован", "в стадии формирования")))</f>
        <v/>
      </c>
      <c r="CL8" s="150" t="str">
        <f>IF('Познавательное развитие'!I9="","",IF('Познавательное развитие'!I9=2,"сформирован",IF('Познавательное развитие'!I9=0,"не сформирован", "в стадии формирования")))</f>
        <v/>
      </c>
      <c r="CM8" s="150" t="str">
        <f>IF('Познавательное развитие'!J9="","",IF('Познавательное развитие'!J9=2,"сформирован",IF('Познавательное развитие'!J9=0,"не сформирован", "в стадии формирования")))</f>
        <v/>
      </c>
      <c r="CN8" s="150" t="str">
        <f>IF('Познавательное развитие'!K9="","",IF('Познавательное развитие'!K9=2,"сформирован",IF('Познавательное развитие'!K9=0,"не сформирован", "в стадии формирования")))</f>
        <v/>
      </c>
      <c r="CO8" s="150" t="str">
        <f>IF('Познавательное развитие'!L9="","",IF('Познавательное развитие'!L9=2,"сформирован",IF('Познавательное развитие'!L9=0,"не сформирован", "в стадии формирования")))</f>
        <v/>
      </c>
      <c r="CP8" s="150" t="e">
        <f>IF('Познавательное развитие'!#REF!="","",IF('Познавательное развитие'!#REF!=2,"сформирован",IF('Познавательное развитие'!#REF!=0,"не сформирован", "в стадии формирования")))</f>
        <v>#REF!</v>
      </c>
      <c r="CQ8" s="150" t="str">
        <f>IF('Познавательное развитие'!M9="","",IF('Познавательное развитие'!M9=2,"сформирован",IF('Познавательное развитие'!M9=0,"не сформирован", "в стадии формирования")))</f>
        <v/>
      </c>
      <c r="CR8" s="150" t="str">
        <f>IF('Познавательное развитие'!S9="","",IF('Познавательное развитие'!S9=2,"сформирован",IF('Познавательное развитие'!S9=0,"не сформирован", "в стадии формирования")))</f>
        <v/>
      </c>
      <c r="CS8" s="150" t="str">
        <f>IF('Познавательное развитие'!T9="","",IF('Познавательное развитие'!T9=2,"сформирован",IF('Познавательное развитие'!T9=0,"не сформирован", "в стадии формирования")))</f>
        <v/>
      </c>
      <c r="CT8" s="150" t="str">
        <f>IF('Познавательное развитие'!V9="","",IF('Познавательное развитие'!V9=2,"сформирован",IF('Познавательное развитие'!V9=0,"не сформирован", "в стадии формирования")))</f>
        <v/>
      </c>
      <c r="CU8" s="150" t="str">
        <f>IF('Познавательное развитие'!AD9="","",IF('Познавательное развитие'!AD9=2,"сформирован",IF('Познавательное развитие'!AD9=0,"не сформирован", "в стадии формирования")))</f>
        <v/>
      </c>
      <c r="CV8" s="150" t="e">
        <f>IF('Познавательное развитие'!#REF!="","",IF('Познавательное развитие'!#REF!=2,"сформирован",IF('Познавательное развитие'!#REF!=0,"не сформирован", "в стадии формирования")))</f>
        <v>#REF!</v>
      </c>
      <c r="CW8" s="150" t="str">
        <f>IF('Познавательное развитие'!AI9="","",IF('Познавательное развитие'!AI9=2,"сформирован",IF('Познавательное развитие'!AI9=0,"не сформирован", "в стадии формирования")))</f>
        <v/>
      </c>
      <c r="CX8" s="150" t="str">
        <f>IF('Познавательное развитие'!AK9="","",IF('Познавательное развитие'!AK9=2,"сформирован",IF('Познавательное развитие'!AK9=0,"не сформирован", "в стадии формирования")))</f>
        <v/>
      </c>
      <c r="CY8" s="150" t="e">
        <f>IF('Познавательное развитие'!#REF!="","",IF('Познавательное развитие'!#REF!=2,"сформирован",IF('Познавательное развитие'!#REF!=0,"не сформирован", "в стадии формирования")))</f>
        <v>#REF!</v>
      </c>
      <c r="CZ8" s="150" t="str">
        <f>IF('Познавательное развитие'!AL9="","",IF('Познавательное развитие'!AL9=2,"сформирован",IF('Познавательное развитие'!AL9=0,"не сформирован", "в стадии формирования")))</f>
        <v/>
      </c>
      <c r="DA8" s="150" t="str">
        <f>IF('Речевое развитие'!S8="","",IF('Речевое развитие'!S8=2,"сформирован",IF('Речевое развитие'!S8=0,"не сформирован", "в стадии формирования")))</f>
        <v/>
      </c>
      <c r="DB8" s="150" t="str">
        <f>IF('Речевое развитие'!T8="","",IF('Речевое развитие'!T8=2,"сформирован",IF('Речевое развитие'!T8=0,"не сформирован", "в стадии формирования")))</f>
        <v/>
      </c>
      <c r="DC8" s="150" t="str">
        <f>IF('Речевое развитие'!U8="","",IF('Речевое развитие'!U8=2,"сформирован",IF('Речевое развитие'!U8=0,"не сформирован", "в стадии формирования")))</f>
        <v/>
      </c>
      <c r="DD8" s="150" t="str">
        <f>IF('Речевое развитие'!V8="","",IF('Речевое развитие'!V8=2,"сформирован",IF('Речевое развитие'!V8=0,"не сформирован", "в стадии формирования")))</f>
        <v/>
      </c>
      <c r="DE8" s="150"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DF8" s="150" t="str">
        <f>IF('Художественно-эстетическое разв'!O9="","",IF('Художественно-эстетическое разв'!O9=2,"сформирован",IF('Художественно-эстетическое разв'!O9=0,"не сформирован", "в стадии формирования")))</f>
        <v/>
      </c>
      <c r="DG8" s="150"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DH8" s="180" t="e">
        <f>IF('Социально-коммуникативное разви'!#REF!="","",IF('Социально-коммуникативное разви'!M9="","",IF('Социально-коммуникативное разви'!#REF!="","",IF('Социально-коммуникативное разви'!O9="","",IF('Социально-коммуникативное разви'!T9="","",IF('Познавательное развитие'!D9="","",IF('Познавательное развитие'!E9="","",IF('Познавательное развитие'!#REF!="","",IF('Познавательное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развитие'!#REF!="","",IF('Познавательное развитие'!M9="","",IF('Познавательное развитие'!S9="","",IF('Познавательное развитие'!T9="","",IF('Познавательное развитие'!V9="","",IF('Познавательное развитие'!AD9="","",IF('Познавательное развитие'!#REF!="","",IF('Познавательное развитие'!AI9="","",IF('Познавательное развитие'!AK9="","",IF('Познавательное развитие'!#REF!="","",IF('Познавательное развитие'!AL9="","",IF('Речевое развитие'!S8="","",IF('Речевое развитие'!T8="","",IF('Речевое развитие'!U8="","",IF('Речевое развитие'!V8="","",IF('Художественно-эстетическое разв'!D9="","",IF('Художественно-эстетическое разв'!O9="","",IF('Художественно-эстетическое разв'!T9="","",('Социально-коммуникативное разви'!#REF!+'Социально-коммуникативное разви'!M9+'Социально-коммуникативное разви'!#REF!+'Социально-коммуникативное разви'!O9+'Социально-коммуникативное разви'!T9+'Познавательное развитие'!D9+'Познавательное развитие'!E9+'Познавательное развитие'!#REF!+'Познавательное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развитие'!#REF!+'Познавательное развитие'!M9+'Познавательное развитие'!S9+'Познавательное развитие'!T9+'Познавательное развитие'!V9+'Познавательное развитие'!AD9+'Познавательное развитие'!#REF!+'Познавательное развитие'!AI9+'Познавательное развитие'!AK9+'Познавательное развитие'!#REF!+'Познавательное развитие'!AL9+'Речевое развитие'!S8+'Речевое развитие'!T8+'Речевое развитие'!U8+'Речевое развитие'!V8+'Художественно-эстетическое разв'!D9+'Художественно-эстетическое разв'!O9+'Художественно-эстетическое разв'!T9)/31)))))))))))))))))))))))))))))))</f>
        <v>#REF!</v>
      </c>
      <c r="DI8" s="151" t="str">
        <f>'целевые ориентиры'!DC8</f>
        <v/>
      </c>
    </row>
    <row r="9" spans="1:127" s="96" customFormat="1">
      <c r="A9" s="96">
        <f>список!A7</f>
        <v>6</v>
      </c>
      <c r="B9" s="153" t="str">
        <f>IF(список!B7="","",список!B7)</f>
        <v/>
      </c>
      <c r="C9" s="149">
        <f>IF(список!C7="","",список!C7)</f>
        <v>0</v>
      </c>
      <c r="D9" s="155"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96"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96"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96"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96"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96" t="str">
        <f>IF('Познавательное развитие'!H10="","",IF('Познавательное развитие'!H10=2,"сформирован",IF('Познавательное развитие'!H10=0,"не сформирован", "в стадии формирования")))</f>
        <v/>
      </c>
      <c r="K9" s="96" t="e">
        <f>IF('Познавательное развитие'!#REF!="","",IF('Познавательное развитие'!#REF!=2,"сформирован",IF('Познавательное развитие'!#REF!=0,"не сформирован", "в стадии формирования")))</f>
        <v>#REF!</v>
      </c>
      <c r="L9" s="96" t="str">
        <f>IF('Речевое развитие'!X9="","",IF('Речевое развитие'!X9=2,"сформирован",IF('Речевое развитие'!X9=0,"не сформирован", "в стадии формирования")))</f>
        <v/>
      </c>
      <c r="M9" s="96"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149" t="str">
        <f>IF('Физическое развитие'!M9="","",IF('Физическое развитие'!M9=2,"сформирован",IF('Физическое развитие'!M9=0,"не сформирован", "в стадии формирования")))</f>
        <v/>
      </c>
      <c r="O9" s="166"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151" t="str">
        <f>'целевые ориентиры'!M9</f>
        <v/>
      </c>
      <c r="Q9" s="177"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R9" s="177"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S9" s="177"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T9" s="177"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9" s="177"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V9" s="178"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W9" s="178"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X9" s="178"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Y9" s="179"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Z9" s="180"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AA9" s="151" t="str">
        <f>'целевые ориентиры'!X9</f>
        <v/>
      </c>
      <c r="AB9" s="17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AC9" s="171" t="str">
        <f>IF('Познавательное развитие'!U10="","",IF('Познавательное развитие'!U10=2,"сформирован",IF('Познавательное развитие'!U10=0,"не сформирован", "в стадии формирования")))</f>
        <v/>
      </c>
      <c r="AD9" s="170" t="str">
        <f>IF('Речевое развитие'!W9="","",IF('Речевое развитие'!W9=2,"сформирован",IF('Речевое развитие'!W9=0,"не сформирован", "в стадии формирования")))</f>
        <v/>
      </c>
      <c r="AE9" s="181"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AF9" s="181"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G9" s="181" t="str">
        <f>IF('Художественно-эстетическое разв'!AF10="","",IF('Художественно-эстетическое разв'!AF10=2,"сформирован",IF('Художественно-эстетическое разв'!AF10=0,"не сформирован", "в стадии формирования")))</f>
        <v/>
      </c>
      <c r="AH9" s="170" t="str">
        <f>IF('Физическое развитие'!T9="","",IF('Физическое развитие'!T9=2,"сформирован",IF('Физическое развитие'!T9=0,"не сформирован", "в стадии формирования")))</f>
        <v/>
      </c>
      <c r="AI9" s="180" t="str">
        <f>IF('Социально-коммуникативное разви'!S10="","",IF('Познавательное развитие'!U10="","",IF('Речевое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развитие'!W9+'Художественно-эстетическое разв'!AD10+'Художественно-эстетическое разв'!AE10+'Художественно-эстетическое разв'!AF10+'Физическое развитие'!T9)/7)))))))</f>
        <v/>
      </c>
      <c r="AJ9" s="151" t="str">
        <f>'целевые ориентиры'!AH9</f>
        <v/>
      </c>
      <c r="AK9" s="172" t="str">
        <f>IF('Речевое развитие'!D9="","",IF('Речевое развитие'!D9=2,"сформирован",IF('Речевое развитие'!D9=0,"не сформирован", "в стадии формирования")))</f>
        <v/>
      </c>
      <c r="AL9" s="150" t="str">
        <f>IF('Речевое развитие'!F9="","",IF('Речевое развитие'!F9=2,"сформирован",IF('Речевое развитие'!F9=0,"не сформирован", "в стадии формирования")))</f>
        <v/>
      </c>
      <c r="AM9" s="150" t="str">
        <f>IF('Речевое развитие'!H9="","",IF('Речевое развитие'!H9=2,"сформирован",IF('Речевое развитие'!H9=0,"не сформирован", "в стадии формирования")))</f>
        <v/>
      </c>
      <c r="AN9" s="150" t="str">
        <f>IF('Речевое развитие'!I9="","",IF('Речевое развитие'!I9=2,"сформирован",IF('Речевое развитие'!I9=0,"не сформирован", "в стадии формирования")))</f>
        <v/>
      </c>
      <c r="AO9" s="150" t="str">
        <f>IF('Речевое развитие'!J9="","",IF('Речевое развитие'!J9=2,"сформирован",IF('Речевое развитие'!J9=0,"не сформирован", "в стадии формирования")))</f>
        <v/>
      </c>
      <c r="AP9" s="150" t="str">
        <f>IF('Речевое развитие'!K9="","",IF('Речевое развитие'!K9=2,"сформирован",IF('Речевое развитие'!K9=0,"не сформирован", "в стадии формирования")))</f>
        <v/>
      </c>
      <c r="AQ9" s="150" t="str">
        <f>IF('Речевое развитие'!M9="","",IF('Речевое развитие'!M9=2,"сформирован",IF('Речевое развитие'!M9=0,"не сформирован", "в стадии формирования")))</f>
        <v/>
      </c>
      <c r="AR9" s="150" t="str">
        <f>IF('Речевое развитие'!N9="","",IF('Речевое развитие'!N9=2,"сформирован",IF('Речевое развитие'!N9=0,"не сформирован", "в стадии формирования")))</f>
        <v/>
      </c>
      <c r="AS9" s="150" t="str">
        <f>IF('Речевое развитие'!O9="","",IF('Речевое развитие'!O9=2,"сформирован",IF('Речевое развитие'!O9=0,"не сформирован", "в стадии формирования")))</f>
        <v/>
      </c>
      <c r="AT9" s="180" t="str">
        <f>IF('Речевое развитие'!D9="","",IF('Речевое развитие'!F9="","",IF('Речевое развитие'!H9="","",IF('Речевое развитие'!I9="","",IF('Речевое развитие'!J9="","",IF('Речевое развитие'!K9="","",IF('Речевое развитие'!M9="","",IF('Речевое развитие'!N9="","",IF('Речевое развитие'!O9="","",('Речевое развитие'!D9+'Речевое развитие'!F9+'Речевое развитие'!H9+'Речевое развитие'!I9+'Речевое развитие'!J9+'Речевое развитие'!K9+'Речевое развитие'!M9+'Речевое развитие'!N9+'Речевое развитие'!O9)/9)))))))))</f>
        <v/>
      </c>
      <c r="AU9" s="151" t="str">
        <f>'целевые ориентиры'!AR9</f>
        <v/>
      </c>
      <c r="AV9" s="150" t="str">
        <f>IF('Физическое развитие'!D9="","",IF('Физическое развитие'!D9=2,"сформирован",IF('Физическое развитие'!D9=0,"не сформирован", "в стадии формирования")))</f>
        <v/>
      </c>
      <c r="AW9" s="150" t="str">
        <f>IF('Физическое развитие'!E9="","",IF('Физическое развитие'!E9=2,"сформирован",IF('Физическое развитие'!E9=0,"не сформирован", "в стадии формирования")))</f>
        <v/>
      </c>
      <c r="AX9" s="150" t="str">
        <f>IF('Физическое развитие'!G9="","",IF('Физическое развитие'!G9=2,"сформирован",IF('Физическое развитие'!G9=0,"не сформирован", "в стадии формирования")))</f>
        <v/>
      </c>
      <c r="AY9" s="150" t="e">
        <f>IF('Физическое развитие'!#REF!="","",IF('Физическое развитие'!#REF!=2,"сформирован",IF('Физическое развитие'!#REF!=0,"не сформирован", "в стадии формирования")))</f>
        <v>#REF!</v>
      </c>
      <c r="AZ9" s="150" t="str">
        <f>IF('Физическое развитие'!H9="","",IF('Физическое развитие'!H9=2,"сформирован",IF('Физическое развитие'!H9=0,"не сформирован", "в стадии формирования")))</f>
        <v/>
      </c>
      <c r="BA9" s="150" t="str">
        <f>IF('Физическое развитие'!I9="","",IF('Физическое развитие'!I9=2,"сформирован",IF('Физическое развитие'!I9=0,"не сформирован", "в стадии формирования")))</f>
        <v/>
      </c>
      <c r="BB9" s="150" t="str">
        <f>IF('Физическое развитие'!N9="","",IF('Физическое развитие'!N9=2,"сформирован",IF('Физическое развитие'!N9=0,"не сформирован", "в стадии формирования")))</f>
        <v/>
      </c>
      <c r="BC9" s="150" t="str">
        <f>IF('Физическое развитие'!O9="","",IF('Физическое развитие'!O9=2,"сформирован",IF('Физическое развитие'!O9=0,"не сформирован", "в стадии формирования")))</f>
        <v/>
      </c>
      <c r="BD9" s="150" t="str">
        <f>IF('Физическое развитие'!P9="","",IF('Физическое развитие'!P9=2,"сформирован",IF('Физическое развитие'!P9=0,"не сформирован", "в стадии формирования")))</f>
        <v/>
      </c>
      <c r="BE9" s="150" t="str">
        <f>IF('Физическое развитие'!S9="","",IF('Физическое развитие'!S9=2,"сформирован",IF('Физическое развитие'!S9=0,"не сформирован", "в стадии формирования")))</f>
        <v/>
      </c>
      <c r="BF9" s="150" t="str">
        <f>IF('Физическое развитие'!D9="","",IF('Физическое развитие'!E9="","",IF('Физическое развитие'!G9="","",IF('Физическое развитие'!#REF!="","",IF('Физическое развитие'!H9="","",IF('Физическое развитие'!I9="","",IF('Физическое развитие'!N9="","",IF('Физическое развитие'!O9="","",IF('Физическое развитие'!P9="","",IF('Физическое развитие'!S9="","",('Физическое развитие'!D9+'Физическое развитие'!E9+'Физическое развитие'!G9+'Физическое развитие'!#REF!+'Физическое развитие'!H9+'Физическое развитие'!I9+'Физическое развитие'!N9+'Физическое развитие'!O9+'Физическое развитие'!P9+'Физическое развитие'!S9)/10))))))))))</f>
        <v/>
      </c>
      <c r="BG9" s="151" t="str">
        <f>'целевые ориентиры'!BG9</f>
        <v/>
      </c>
      <c r="BH9" s="150"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BI9" s="150"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BJ9" s="150"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BK9" s="150"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BL9" s="150"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BM9" s="150"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BN9" s="150"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BO9" s="150"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BP9" s="150" t="str">
        <f>IF('Социально-коммуникативное разви'!AL10="","",IF('Социально-коммуникативное разви'!AL10=2,"сформирован",IF('Социально-коммуникативное разви'!AL10=0,"не сформирован", "в стадии формирования")))</f>
        <v/>
      </c>
      <c r="BQ9" s="150" t="str">
        <f>IF('Социально-коммуникативное разви'!AM10="","",IF('Социально-коммуникативное разви'!AM10=2,"сформирован",IF('Социально-коммуникативное разви'!AM10=0,"не сформирован", "в стадии формирования")))</f>
        <v/>
      </c>
      <c r="BR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9" s="150" t="str">
        <f>IF('Физическое развитие'!N9="","",IF('Физическое развитие'!N9=2,"сформирован",IF('Физическое развитие'!N9=0,"не сформирован", "в стадии формирования")))</f>
        <v/>
      </c>
      <c r="BT9" s="150" t="str">
        <f>IF('Физическое развитие'!Q9="","",IF('Физическое развитие'!Q9=2,"сформирован",IF('Физическое развитие'!Q9=0,"не сформирован", "в стадии формирования")))</f>
        <v/>
      </c>
      <c r="BU9" s="150" t="str">
        <f>IF('Физическое развитие'!U9="","",IF('Физическое развитие'!U9=2,"сформирован",IF('Физическое развитие'!U9=0,"не сформирован", "в стадии формирования")))</f>
        <v/>
      </c>
      <c r="BV9" s="150" t="str">
        <f>IF('Физическое развитие'!X9="","",IF('Физическое развитие'!X9=2,"сформирован",IF('Физическое развитие'!X9=0,"не сформирован", "в стадии формирования")))</f>
        <v/>
      </c>
      <c r="BW9" s="150" t="str">
        <f>IF('Физическое развитие'!Y9="","",IF('Физическое развитие'!Y9=2,"сформирован",IF('Физическое развитие'!Y9=0,"не сформирован", "в стадии формирования")))</f>
        <v/>
      </c>
      <c r="BX9" s="150" t="e">
        <f>IF('Физическое развитие'!#REF!="","",IF('Физическое развитие'!#REF!=2,"сформирован",IF('Физическое развитие'!#REF!=0,"не сформирован", "в стадии формирования")))</f>
        <v>#REF!</v>
      </c>
      <c r="BY9" s="150" t="str">
        <f>IF('Физическое развитие'!Z9="","",IF('Физическое развитие'!Z9=2,"сформирован",IF('Физическое развитие'!Z9=0,"не сформирован", "в стадии формирования")))</f>
        <v/>
      </c>
      <c r="BZ9" s="150" t="e">
        <f>IF('Физическое развитие'!#REF!="","",IF('Физическое развитие'!#REF!=2,"сформирован",IF('Физическое развитие'!#REF!=0,"не сформирован", "в стадии формирования")))</f>
        <v>#REF!</v>
      </c>
      <c r="CA9" s="180" t="str">
        <f>IF('Социально-коммуникативное разви'!Q10="","",IF('Социально-коммуникативное разви'!AD10="","",IF('Социально-коммуникативное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разви'!AM10="","",IF('Социально-коммуникативное разви'!#REF!="","",IF('Физическое развитие'!N9="","",IF('Физическое развитие'!Q9="","",IF('Физическое развитие'!U9="","",IF('Физическое развитие'!X9="","",IF('Физическое развитие'!Y9="","",IF('Физическое развитие'!#REF!="","",IF('Физическое развитие'!Z9="","",IF('Физическое развитие'!#REF!="","",('Социально-коммуникативное разви'!Q10+'Социально-коммуникативное разви'!AD10+'Социально-коммуникативное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разви'!AM10+'Социально-коммуникативное разви'!#REF!+'Физическое развитие'!N9+'Физическое развитие'!Q9+'Физическое развитие'!U9+'Физическое развитие'!X9+'Физическое развитие'!Y9+'Физическое развитие'!#REF!+'Физическое развитие'!#REF!)/19)))))))))))))))))))</f>
        <v/>
      </c>
      <c r="CB9" s="151" t="str">
        <f>'целевые ориентиры'!BY9</f>
        <v/>
      </c>
      <c r="CC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9" s="150"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E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9" s="150"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CG9" s="150"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CH9" s="150" t="str">
        <f>IF('Познавательное развитие'!D10="","",IF('Познавательное развитие'!D10=2,"сформирован",IF('Познавательное развитие'!D10=0,"не сформирован", "в стадии формирования")))</f>
        <v/>
      </c>
      <c r="CI9" s="150" t="str">
        <f>IF('Познавательное развитие'!E10="","",IF('Познавательное развитие'!E10=2,"сформирован",IF('Познавательное развитие'!E10=0,"не сформирован", "в стадии формирования")))</f>
        <v/>
      </c>
      <c r="CJ9" s="150" t="e">
        <f>IF('Познавательное развитие'!#REF!="","",IF('Познавательное развитие'!#REF!=2,"сформирован",IF('Познавательное развитие'!#REF!=0,"не сформирован", "в стадии формирования")))</f>
        <v>#REF!</v>
      </c>
      <c r="CK9" s="150" t="str">
        <f>IF('Познавательное развитие'!F10="","",IF('Познавательное развитие'!F10=2,"сформирован",IF('Познавательное развитие'!F10=0,"не сформирован", "в стадии формирования")))</f>
        <v/>
      </c>
      <c r="CL9" s="150" t="str">
        <f>IF('Познавательное развитие'!I10="","",IF('Познавательное развитие'!I10=2,"сформирован",IF('Познавательное развитие'!I10=0,"не сформирован", "в стадии формирования")))</f>
        <v/>
      </c>
      <c r="CM9" s="150" t="str">
        <f>IF('Познавательное развитие'!J10="","",IF('Познавательное развитие'!J10=2,"сформирован",IF('Познавательное развитие'!J10=0,"не сформирован", "в стадии формирования")))</f>
        <v/>
      </c>
      <c r="CN9" s="150" t="str">
        <f>IF('Познавательное развитие'!K10="","",IF('Познавательное развитие'!K10=2,"сформирован",IF('Познавательное развитие'!K10=0,"не сформирован", "в стадии формирования")))</f>
        <v/>
      </c>
      <c r="CO9" s="150" t="str">
        <f>IF('Познавательное развитие'!L10="","",IF('Познавательное развитие'!L10=2,"сформирован",IF('Познавательное развитие'!L10=0,"не сформирован", "в стадии формирования")))</f>
        <v/>
      </c>
      <c r="CP9" s="150" t="e">
        <f>IF('Познавательное развитие'!#REF!="","",IF('Познавательное развитие'!#REF!=2,"сформирован",IF('Познавательное развитие'!#REF!=0,"не сформирован", "в стадии формирования")))</f>
        <v>#REF!</v>
      </c>
      <c r="CQ9" s="150" t="str">
        <f>IF('Познавательное развитие'!M10="","",IF('Познавательное развитие'!M10=2,"сформирован",IF('Познавательное развитие'!M10=0,"не сформирован", "в стадии формирования")))</f>
        <v/>
      </c>
      <c r="CR9" s="150" t="str">
        <f>IF('Познавательное развитие'!S10="","",IF('Познавательное развитие'!S10=2,"сформирован",IF('Познавательное развитие'!S10=0,"не сформирован", "в стадии формирования")))</f>
        <v/>
      </c>
      <c r="CS9" s="150" t="str">
        <f>IF('Познавательное развитие'!T10="","",IF('Познавательное развитие'!T10=2,"сформирован",IF('Познавательное развитие'!T10=0,"не сформирован", "в стадии формирования")))</f>
        <v/>
      </c>
      <c r="CT9" s="150" t="str">
        <f>IF('Познавательное развитие'!V10="","",IF('Познавательное развитие'!V10=2,"сформирован",IF('Познавательное развитие'!V10=0,"не сформирован", "в стадии формирования")))</f>
        <v/>
      </c>
      <c r="CU9" s="150" t="str">
        <f>IF('Познавательное развитие'!AD10="","",IF('Познавательное развитие'!AD10=2,"сформирован",IF('Познавательное развитие'!AD10=0,"не сформирован", "в стадии формирования")))</f>
        <v/>
      </c>
      <c r="CV9" s="150" t="e">
        <f>IF('Познавательное развитие'!#REF!="","",IF('Познавательное развитие'!#REF!=2,"сформирован",IF('Познавательное развитие'!#REF!=0,"не сформирован", "в стадии формирования")))</f>
        <v>#REF!</v>
      </c>
      <c r="CW9" s="150" t="str">
        <f>IF('Познавательное развитие'!AI10="","",IF('Познавательное развитие'!AI10=2,"сформирован",IF('Познавательное развитие'!AI10=0,"не сформирован", "в стадии формирования")))</f>
        <v/>
      </c>
      <c r="CX9" s="150" t="str">
        <f>IF('Познавательное развитие'!AK10="","",IF('Познавательное развитие'!AK10=2,"сформирован",IF('Познавательное развитие'!AK10=0,"не сформирован", "в стадии формирования")))</f>
        <v/>
      </c>
      <c r="CY9" s="150" t="e">
        <f>IF('Познавательное развитие'!#REF!="","",IF('Познавательное развитие'!#REF!=2,"сформирован",IF('Познавательное развитие'!#REF!=0,"не сформирован", "в стадии формирования")))</f>
        <v>#REF!</v>
      </c>
      <c r="CZ9" s="150" t="str">
        <f>IF('Познавательное развитие'!AL10="","",IF('Познавательное развитие'!AL10=2,"сформирован",IF('Познавательное развитие'!AL10=0,"не сформирован", "в стадии формирования")))</f>
        <v/>
      </c>
      <c r="DA9" s="150" t="str">
        <f>IF('Речевое развитие'!S9="","",IF('Речевое развитие'!S9=2,"сформирован",IF('Речевое развитие'!S9=0,"не сформирован", "в стадии формирования")))</f>
        <v/>
      </c>
      <c r="DB9" s="150" t="str">
        <f>IF('Речевое развитие'!T9="","",IF('Речевое развитие'!T9=2,"сформирован",IF('Речевое развитие'!T9=0,"не сформирован", "в стадии формирования")))</f>
        <v/>
      </c>
      <c r="DC9" s="150" t="str">
        <f>IF('Речевое развитие'!U9="","",IF('Речевое развитие'!U9=2,"сформирован",IF('Речевое развитие'!U9=0,"не сформирован", "в стадии формирования")))</f>
        <v/>
      </c>
      <c r="DD9" s="150" t="str">
        <f>IF('Речевое развитие'!V9="","",IF('Речевое развитие'!V9=2,"сформирован",IF('Речевое развитие'!V9=0,"не сформирован", "в стадии формирования")))</f>
        <v/>
      </c>
      <c r="DE9" s="150"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DF9" s="150" t="str">
        <f>IF('Художественно-эстетическое разв'!O10="","",IF('Художественно-эстетическое разв'!O10=2,"сформирован",IF('Художественно-эстетическое разв'!O10=0,"не сформирован", "в стадии формирования")))</f>
        <v/>
      </c>
      <c r="DG9" s="150"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DH9" s="180" t="e">
        <f>IF('Социально-коммуникативное разви'!#REF!="","",IF('Социально-коммуникативное разви'!M10="","",IF('Социально-коммуникативное разви'!#REF!="","",IF('Социально-коммуникативное разви'!O10="","",IF('Социально-коммуникативное разви'!T10="","",IF('Познавательное развитие'!D10="","",IF('Познавательное развитие'!E10="","",IF('Познавательное развитие'!#REF!="","",IF('Познавательное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развитие'!#REF!="","",IF('Познавательное развитие'!M10="","",IF('Познавательное развитие'!S10="","",IF('Познавательное развитие'!T10="","",IF('Познавательное развитие'!V10="","",IF('Познавательное развитие'!AD10="","",IF('Познавательное развитие'!#REF!="","",IF('Познавательное развитие'!AI10="","",IF('Познавательное развитие'!AK10="","",IF('Познавательное развитие'!#REF!="","",IF('Познавательное развитие'!AL10="","",IF('Речевое развитие'!S9="","",IF('Речевое развитие'!T9="","",IF('Речевое развитие'!U9="","",IF('Речевое развитие'!V9="","",IF('Художественно-эстетическое разв'!D10="","",IF('Художественно-эстетическое разв'!O10="","",IF('Художественно-эстетическое разв'!T10="","",('Социально-коммуникативное разви'!#REF!+'Социально-коммуникативное разви'!M10+'Социально-коммуникативное разви'!#REF!+'Социально-коммуникативное разви'!O10+'Социально-коммуникативное разви'!T10+'Познавательное развитие'!D10+'Познавательное развитие'!E10+'Познавательное развитие'!#REF!+'Познавательное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развитие'!#REF!+'Познавательное развитие'!M10+'Познавательное развитие'!S10+'Познавательное развитие'!T10+'Познавательное развитие'!V10+'Познавательное развитие'!AD10+'Познавательное развитие'!#REF!+'Познавательное развитие'!AI10+'Познавательное развитие'!AK10+'Познавательное развитие'!#REF!+'Познавательное развитие'!AL10+'Речевое развитие'!S9+'Речевое развитие'!T9+'Речевое развитие'!U9+'Речевое развитие'!V9+'Художественно-эстетическое разв'!D10+'Художественно-эстетическое разв'!O10+'Художественно-эстетическое разв'!T10)/31)))))))))))))))))))))))))))))))</f>
        <v>#REF!</v>
      </c>
      <c r="DI9" s="151" t="str">
        <f>'целевые ориентиры'!DC9</f>
        <v/>
      </c>
    </row>
    <row r="10" spans="1:127" s="96" customFormat="1">
      <c r="A10" s="96">
        <f>список!A8</f>
        <v>7</v>
      </c>
      <c r="B10" s="153" t="str">
        <f>IF(список!B8="","",список!B8)</f>
        <v/>
      </c>
      <c r="C10" s="149">
        <f>IF(список!C8="","",список!C8)</f>
        <v>0</v>
      </c>
      <c r="D10" s="155"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96"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96"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96"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96"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96" t="str">
        <f>IF('Познавательное развитие'!H11="","",IF('Познавательное развитие'!H11=2,"сформирован",IF('Познавательное развитие'!H11=0,"не сформирован", "в стадии формирования")))</f>
        <v/>
      </c>
      <c r="K10" s="96" t="e">
        <f>IF('Познавательное развитие'!#REF!="","",IF('Познавательное развитие'!#REF!=2,"сформирован",IF('Познавательное развитие'!#REF!=0,"не сформирован", "в стадии формирования")))</f>
        <v>#REF!</v>
      </c>
      <c r="L10" s="96" t="str">
        <f>IF('Речевое развитие'!X10="","",IF('Речевое развитие'!X10=2,"сформирован",IF('Речевое развитие'!X10=0,"не сформирован", "в стадии формирования")))</f>
        <v/>
      </c>
      <c r="M10" s="96"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149" t="str">
        <f>IF('Физическое развитие'!M10="","",IF('Физическое развитие'!M10=2,"сформирован",IF('Физическое развитие'!M10=0,"не сформирован", "в стадии формирования")))</f>
        <v/>
      </c>
      <c r="O10" s="166"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151" t="str">
        <f>'целевые ориентиры'!M10</f>
        <v/>
      </c>
      <c r="Q10" s="177"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R10" s="177"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S10" s="177"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T10" s="177"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10" s="177"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V10" s="178"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W10" s="178"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X10" s="178"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Y10" s="179"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Z10" s="180"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AA10" s="151" t="str">
        <f>'целевые ориентиры'!X10</f>
        <v/>
      </c>
      <c r="AB10" s="17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AC10" s="171" t="str">
        <f>IF('Познавательное развитие'!U11="","",IF('Познавательное развитие'!U11=2,"сформирован",IF('Познавательное развитие'!U11=0,"не сформирован", "в стадии формирования")))</f>
        <v/>
      </c>
      <c r="AD10" s="170" t="str">
        <f>IF('Речевое развитие'!W10="","",IF('Речевое развитие'!W10=2,"сформирован",IF('Речевое развитие'!W10=0,"не сформирован", "в стадии формирования")))</f>
        <v/>
      </c>
      <c r="AE10" s="181"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AF10" s="181"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G10" s="181" t="str">
        <f>IF('Художественно-эстетическое разв'!AF11="","",IF('Художественно-эстетическое разв'!AF11=2,"сформирован",IF('Художественно-эстетическое разв'!AF11=0,"не сформирован", "в стадии формирования")))</f>
        <v/>
      </c>
      <c r="AH10" s="170" t="str">
        <f>IF('Физическое развитие'!T10="","",IF('Физическое развитие'!T10=2,"сформирован",IF('Физическое развитие'!T10=0,"не сформирован", "в стадии формирования")))</f>
        <v/>
      </c>
      <c r="AI10" s="180" t="str">
        <f>IF('Социально-коммуникативное разви'!S11="","",IF('Познавательное развитие'!U11="","",IF('Речевое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развитие'!W10+'Художественно-эстетическое разв'!AD11+'Художественно-эстетическое разв'!AE11+'Художественно-эстетическое разв'!AF11+'Физическое развитие'!T10)/7)))))))</f>
        <v/>
      </c>
      <c r="AJ10" s="151" t="str">
        <f>'целевые ориентиры'!AH10</f>
        <v/>
      </c>
      <c r="AK10" s="172" t="str">
        <f>IF('Речевое развитие'!D10="","",IF('Речевое развитие'!D10=2,"сформирован",IF('Речевое развитие'!D10=0,"не сформирован", "в стадии формирования")))</f>
        <v/>
      </c>
      <c r="AL10" s="150" t="str">
        <f>IF('Речевое развитие'!F10="","",IF('Речевое развитие'!F10=2,"сформирован",IF('Речевое развитие'!F10=0,"не сформирован", "в стадии формирования")))</f>
        <v/>
      </c>
      <c r="AM10" s="150" t="str">
        <f>IF('Речевое развитие'!H10="","",IF('Речевое развитие'!H10=2,"сформирован",IF('Речевое развитие'!H10=0,"не сформирован", "в стадии формирования")))</f>
        <v/>
      </c>
      <c r="AN10" s="150" t="str">
        <f>IF('Речевое развитие'!I10="","",IF('Речевое развитие'!I10=2,"сформирован",IF('Речевое развитие'!I10=0,"не сформирован", "в стадии формирования")))</f>
        <v/>
      </c>
      <c r="AO10" s="150" t="str">
        <f>IF('Речевое развитие'!J10="","",IF('Речевое развитие'!J10=2,"сформирован",IF('Речевое развитие'!J10=0,"не сформирован", "в стадии формирования")))</f>
        <v/>
      </c>
      <c r="AP10" s="150" t="str">
        <f>IF('Речевое развитие'!K10="","",IF('Речевое развитие'!K10=2,"сформирован",IF('Речевое развитие'!K10=0,"не сформирован", "в стадии формирования")))</f>
        <v/>
      </c>
      <c r="AQ10" s="150" t="str">
        <f>IF('Речевое развитие'!M10="","",IF('Речевое развитие'!M10=2,"сформирован",IF('Речевое развитие'!M10=0,"не сформирован", "в стадии формирования")))</f>
        <v/>
      </c>
      <c r="AR10" s="150" t="str">
        <f>IF('Речевое развитие'!N10="","",IF('Речевое развитие'!N10=2,"сформирован",IF('Речевое развитие'!N10=0,"не сформирован", "в стадии формирования")))</f>
        <v/>
      </c>
      <c r="AS10" s="150" t="str">
        <f>IF('Речевое развитие'!O10="","",IF('Речевое развитие'!O10=2,"сформирован",IF('Речевое развитие'!O10=0,"не сформирован", "в стадии формирования")))</f>
        <v/>
      </c>
      <c r="AT10" s="180" t="str">
        <f>IF('Речевое развитие'!D10="","",IF('Речевое развитие'!F10="","",IF('Речевое развитие'!H10="","",IF('Речевое развитие'!I10="","",IF('Речевое развитие'!J10="","",IF('Речевое развитие'!K10="","",IF('Речевое развитие'!M10="","",IF('Речевое развитие'!N10="","",IF('Речевое развитие'!O10="","",('Речевое развитие'!D10+'Речевое развитие'!F10+'Речевое развитие'!H10+'Речевое развитие'!I10+'Речевое развитие'!J10+'Речевое развитие'!K10+'Речевое развитие'!M10+'Речевое развитие'!N10+'Речевое развитие'!O10)/9)))))))))</f>
        <v/>
      </c>
      <c r="AU10" s="151" t="str">
        <f>'целевые ориентиры'!AR10</f>
        <v/>
      </c>
      <c r="AV10" s="150" t="str">
        <f>IF('Физическое развитие'!D10="","",IF('Физическое развитие'!D10=2,"сформирован",IF('Физическое развитие'!D10=0,"не сформирован", "в стадии формирования")))</f>
        <v/>
      </c>
      <c r="AW10" s="150" t="str">
        <f>IF('Физическое развитие'!E10="","",IF('Физическое развитие'!E10=2,"сформирован",IF('Физическое развитие'!E10=0,"не сформирован", "в стадии формирования")))</f>
        <v/>
      </c>
      <c r="AX10" s="150" t="str">
        <f>IF('Физическое развитие'!G10="","",IF('Физическое развитие'!G10=2,"сформирован",IF('Физическое развитие'!G10=0,"не сформирован", "в стадии формирования")))</f>
        <v/>
      </c>
      <c r="AY10" s="150" t="e">
        <f>IF('Физическое развитие'!#REF!="","",IF('Физическое развитие'!#REF!=2,"сформирован",IF('Физическое развитие'!#REF!=0,"не сформирован", "в стадии формирования")))</f>
        <v>#REF!</v>
      </c>
      <c r="AZ10" s="150" t="str">
        <f>IF('Физическое развитие'!H10="","",IF('Физическое развитие'!H10=2,"сформирован",IF('Физическое развитие'!H10=0,"не сформирован", "в стадии формирования")))</f>
        <v/>
      </c>
      <c r="BA10" s="150" t="str">
        <f>IF('Физическое развитие'!I10="","",IF('Физическое развитие'!I10=2,"сформирован",IF('Физическое развитие'!I10=0,"не сформирован", "в стадии формирования")))</f>
        <v/>
      </c>
      <c r="BB10" s="150" t="str">
        <f>IF('Физическое развитие'!N10="","",IF('Физическое развитие'!N10=2,"сформирован",IF('Физическое развитие'!N10=0,"не сформирован", "в стадии формирования")))</f>
        <v/>
      </c>
      <c r="BC10" s="150" t="str">
        <f>IF('Физическое развитие'!O10="","",IF('Физическое развитие'!O10=2,"сформирован",IF('Физическое развитие'!O10=0,"не сформирован", "в стадии формирования")))</f>
        <v/>
      </c>
      <c r="BD10" s="150" t="str">
        <f>IF('Физическое развитие'!P10="","",IF('Физическое развитие'!P10=2,"сформирован",IF('Физическое развитие'!P10=0,"не сформирован", "в стадии формирования")))</f>
        <v/>
      </c>
      <c r="BE10" s="150" t="str">
        <f>IF('Физическое развитие'!S10="","",IF('Физическое развитие'!S10=2,"сформирован",IF('Физическое развитие'!S10=0,"не сформирован", "в стадии формирования")))</f>
        <v/>
      </c>
      <c r="BF10" s="150" t="str">
        <f>IF('Физическое развитие'!D10="","",IF('Физическое развитие'!E10="","",IF('Физическое развитие'!G10="","",IF('Физическое развитие'!#REF!="","",IF('Физическое развитие'!H10="","",IF('Физическое развитие'!I10="","",IF('Физическое развитие'!N10="","",IF('Физическое развитие'!O10="","",IF('Физическое развитие'!P10="","",IF('Физическое развитие'!S10="","",('Физическое развитие'!D10+'Физическое развитие'!E10+'Физическое развитие'!G10+'Физическое развитие'!#REF!+'Физическое развитие'!H10+'Физическое развитие'!I10+'Физическое развитие'!N10+'Физическое развитие'!O10+'Физическое развитие'!P10+'Физическое развитие'!S10)/10))))))))))</f>
        <v/>
      </c>
      <c r="BG10" s="151" t="str">
        <f>'целевые ориентиры'!BG10</f>
        <v/>
      </c>
      <c r="BH10" s="150"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BI10" s="150"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BJ10" s="150"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BK10" s="150"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BL10" s="150"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BM10" s="150"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BN10" s="150"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BO10" s="150"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BP10" s="150" t="str">
        <f>IF('Социально-коммуникативное разви'!AL11="","",IF('Социально-коммуникативное разви'!AL11=2,"сформирован",IF('Социально-коммуникативное разви'!AL11=0,"не сформирован", "в стадии формирования")))</f>
        <v/>
      </c>
      <c r="BQ10" s="150" t="str">
        <f>IF('Социально-коммуникативное разви'!AM11="","",IF('Социально-коммуникативное разви'!AM11=2,"сформирован",IF('Социально-коммуникативное разви'!AM11=0,"не сформирован", "в стадии формирования")))</f>
        <v/>
      </c>
      <c r="BR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0" s="150" t="str">
        <f>IF('Физическое развитие'!N10="","",IF('Физическое развитие'!N10=2,"сформирован",IF('Физическое развитие'!N10=0,"не сформирован", "в стадии формирования")))</f>
        <v/>
      </c>
      <c r="BT10" s="150" t="str">
        <f>IF('Физическое развитие'!Q10="","",IF('Физическое развитие'!Q10=2,"сформирован",IF('Физическое развитие'!Q10=0,"не сформирован", "в стадии формирования")))</f>
        <v/>
      </c>
      <c r="BU10" s="150" t="str">
        <f>IF('Физическое развитие'!U10="","",IF('Физическое развитие'!U10=2,"сформирован",IF('Физическое развитие'!U10=0,"не сформирован", "в стадии формирования")))</f>
        <v/>
      </c>
      <c r="BV10" s="150" t="str">
        <f>IF('Физическое развитие'!X10="","",IF('Физическое развитие'!X10=2,"сформирован",IF('Физическое развитие'!X10=0,"не сформирован", "в стадии формирования")))</f>
        <v/>
      </c>
      <c r="BW10" s="150" t="str">
        <f>IF('Физическое развитие'!Y10="","",IF('Физическое развитие'!Y10=2,"сформирован",IF('Физическое развитие'!Y10=0,"не сформирован", "в стадии формирования")))</f>
        <v/>
      </c>
      <c r="BX10" s="150" t="e">
        <f>IF('Физическое развитие'!#REF!="","",IF('Физическое развитие'!#REF!=2,"сформирован",IF('Физическое развитие'!#REF!=0,"не сформирован", "в стадии формирования")))</f>
        <v>#REF!</v>
      </c>
      <c r="BY10" s="150" t="str">
        <f>IF('Физическое развитие'!Z10="","",IF('Физическое развитие'!Z10=2,"сформирован",IF('Физическое развитие'!Z10=0,"не сформирован", "в стадии формирования")))</f>
        <v/>
      </c>
      <c r="BZ10" s="150" t="e">
        <f>IF('Физическое развитие'!#REF!="","",IF('Физическое развитие'!#REF!=2,"сформирован",IF('Физическое развитие'!#REF!=0,"не сформирован", "в стадии формирования")))</f>
        <v>#REF!</v>
      </c>
      <c r="CA10" s="180" t="str">
        <f>IF('Социально-коммуникативное разви'!Q11="","",IF('Социально-коммуникативное разви'!AD11="","",IF('Социально-коммуникативное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разви'!AM11="","",IF('Социально-коммуникативное разви'!#REF!="","",IF('Физическое развитие'!N10="","",IF('Физическое развитие'!Q10="","",IF('Физическое развитие'!U10="","",IF('Физическое развитие'!X10="","",IF('Физическое развитие'!Y10="","",IF('Физическое развитие'!#REF!="","",IF('Физическое развитие'!Z10="","",IF('Физическое развитие'!#REF!="","",('Социально-коммуникативное разви'!Q11+'Социально-коммуникативное разви'!AD11+'Социально-коммуникативное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разви'!AM11+'Социально-коммуникативное разви'!#REF!+'Физическое развитие'!N10+'Физическое развитие'!Q10+'Физическое развитие'!U10+'Физическое развитие'!X10+'Физическое развитие'!Y10+'Физическое развитие'!#REF!+'Физическое развитие'!#REF!)/19)))))))))))))))))))</f>
        <v/>
      </c>
      <c r="CB10" s="151" t="str">
        <f>'целевые ориентиры'!BY10</f>
        <v/>
      </c>
      <c r="CC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0" s="150"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E1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0" s="150"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CG10" s="150"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CH10" s="150" t="str">
        <f>IF('Познавательное развитие'!D11="","",IF('Познавательное развитие'!D11=2,"сформирован",IF('Познавательное развитие'!D11=0,"не сформирован", "в стадии формирования")))</f>
        <v/>
      </c>
      <c r="CI10" s="150" t="str">
        <f>IF('Познавательное развитие'!E11="","",IF('Познавательное развитие'!E11=2,"сформирован",IF('Познавательное развитие'!E11=0,"не сформирован", "в стадии формирования")))</f>
        <v/>
      </c>
      <c r="CJ10" s="150" t="e">
        <f>IF('Познавательное развитие'!#REF!="","",IF('Познавательное развитие'!#REF!=2,"сформирован",IF('Познавательное развитие'!#REF!=0,"не сформирован", "в стадии формирования")))</f>
        <v>#REF!</v>
      </c>
      <c r="CK10" s="150" t="str">
        <f>IF('Познавательное развитие'!F11="","",IF('Познавательное развитие'!F11=2,"сформирован",IF('Познавательное развитие'!F11=0,"не сформирован", "в стадии формирования")))</f>
        <v/>
      </c>
      <c r="CL10" s="150" t="str">
        <f>IF('Познавательное развитие'!I11="","",IF('Познавательное развитие'!I11=2,"сформирован",IF('Познавательное развитие'!I11=0,"не сформирован", "в стадии формирования")))</f>
        <v/>
      </c>
      <c r="CM10" s="150" t="str">
        <f>IF('Познавательное развитие'!J11="","",IF('Познавательное развитие'!J11=2,"сформирован",IF('Познавательное развитие'!J11=0,"не сформирован", "в стадии формирования")))</f>
        <v/>
      </c>
      <c r="CN10" s="150" t="str">
        <f>IF('Познавательное развитие'!K11="","",IF('Познавательное развитие'!K11=2,"сформирован",IF('Познавательное развитие'!K11=0,"не сформирован", "в стадии формирования")))</f>
        <v/>
      </c>
      <c r="CO10" s="150" t="str">
        <f>IF('Познавательное развитие'!L11="","",IF('Познавательное развитие'!L11=2,"сформирован",IF('Познавательное развитие'!L11=0,"не сформирован", "в стадии формирования")))</f>
        <v/>
      </c>
      <c r="CP10" s="150" t="e">
        <f>IF('Познавательное развитие'!#REF!="","",IF('Познавательное развитие'!#REF!=2,"сформирован",IF('Познавательное развитие'!#REF!=0,"не сформирован", "в стадии формирования")))</f>
        <v>#REF!</v>
      </c>
      <c r="CQ10" s="150" t="str">
        <f>IF('Познавательное развитие'!M11="","",IF('Познавательное развитие'!M11=2,"сформирован",IF('Познавательное развитие'!M11=0,"не сформирован", "в стадии формирования")))</f>
        <v/>
      </c>
      <c r="CR10" s="150" t="str">
        <f>IF('Познавательное развитие'!S11="","",IF('Познавательное развитие'!S11=2,"сформирован",IF('Познавательное развитие'!S11=0,"не сформирован", "в стадии формирования")))</f>
        <v/>
      </c>
      <c r="CS10" s="150" t="str">
        <f>IF('Познавательное развитие'!T11="","",IF('Познавательное развитие'!T11=2,"сформирован",IF('Познавательное развитие'!T11=0,"не сформирован", "в стадии формирования")))</f>
        <v/>
      </c>
      <c r="CT10" s="150" t="str">
        <f>IF('Познавательное развитие'!V11="","",IF('Познавательное развитие'!V11=2,"сформирован",IF('Познавательное развитие'!V11=0,"не сформирован", "в стадии формирования")))</f>
        <v/>
      </c>
      <c r="CU10" s="150" t="str">
        <f>IF('Познавательное развитие'!AD11="","",IF('Познавательное развитие'!AD11=2,"сформирован",IF('Познавательное развитие'!AD11=0,"не сформирован", "в стадии формирования")))</f>
        <v/>
      </c>
      <c r="CV10" s="150" t="e">
        <f>IF('Познавательное развитие'!#REF!="","",IF('Познавательное развитие'!#REF!=2,"сформирован",IF('Познавательное развитие'!#REF!=0,"не сформирован", "в стадии формирования")))</f>
        <v>#REF!</v>
      </c>
      <c r="CW10" s="150" t="str">
        <f>IF('Познавательное развитие'!AI11="","",IF('Познавательное развитие'!AI11=2,"сформирован",IF('Познавательное развитие'!AI11=0,"не сформирован", "в стадии формирования")))</f>
        <v/>
      </c>
      <c r="CX10" s="150" t="str">
        <f>IF('Познавательное развитие'!AK11="","",IF('Познавательное развитие'!AK11=2,"сформирован",IF('Познавательное развитие'!AK11=0,"не сформирован", "в стадии формирования")))</f>
        <v/>
      </c>
      <c r="CY10" s="150" t="e">
        <f>IF('Познавательное развитие'!#REF!="","",IF('Познавательное развитие'!#REF!=2,"сформирован",IF('Познавательное развитие'!#REF!=0,"не сформирован", "в стадии формирования")))</f>
        <v>#REF!</v>
      </c>
      <c r="CZ10" s="150" t="str">
        <f>IF('Познавательное развитие'!AL11="","",IF('Познавательное развитие'!AL11=2,"сформирован",IF('Познавательное развитие'!AL11=0,"не сформирован", "в стадии формирования")))</f>
        <v/>
      </c>
      <c r="DA10" s="150" t="str">
        <f>IF('Речевое развитие'!S10="","",IF('Речевое развитие'!S10=2,"сформирован",IF('Речевое развитие'!S10=0,"не сформирован", "в стадии формирования")))</f>
        <v/>
      </c>
      <c r="DB10" s="150" t="str">
        <f>IF('Речевое развитие'!T10="","",IF('Речевое развитие'!T10=2,"сформирован",IF('Речевое развитие'!T10=0,"не сформирован", "в стадии формирования")))</f>
        <v/>
      </c>
      <c r="DC10" s="150" t="str">
        <f>IF('Речевое развитие'!U10="","",IF('Речевое развитие'!U10=2,"сформирован",IF('Речевое развитие'!U10=0,"не сформирован", "в стадии формирования")))</f>
        <v/>
      </c>
      <c r="DD10" s="150" t="str">
        <f>IF('Речевое развитие'!V10="","",IF('Речевое развитие'!V10=2,"сформирован",IF('Речевое развитие'!V10=0,"не сформирован", "в стадии формирования")))</f>
        <v/>
      </c>
      <c r="DE10" s="150"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DF10" s="150" t="str">
        <f>IF('Художественно-эстетическое разв'!O11="","",IF('Художественно-эстетическое разв'!O11=2,"сформирован",IF('Художественно-эстетическое разв'!O11=0,"не сформирован", "в стадии формирования")))</f>
        <v/>
      </c>
      <c r="DG10" s="150"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DH10" s="180" t="e">
        <f>IF('Социально-коммуникативное разви'!#REF!="","",IF('Социально-коммуникативное разви'!M11="","",IF('Социально-коммуникативное разви'!#REF!="","",IF('Социально-коммуникативное разви'!O11="","",IF('Социально-коммуникативное разви'!T11="","",IF('Познавательное развитие'!D11="","",IF('Познавательное развитие'!E11="","",IF('Познавательное развитие'!#REF!="","",IF('Познавательное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развитие'!#REF!="","",IF('Познавательное развитие'!M11="","",IF('Познавательное развитие'!S11="","",IF('Познавательное развитие'!T11="","",IF('Познавательное развитие'!V11="","",IF('Познавательное развитие'!AD11="","",IF('Познавательное развитие'!#REF!="","",IF('Познавательное развитие'!AI11="","",IF('Познавательное развитие'!AK11="","",IF('Познавательное развитие'!#REF!="","",IF('Познавательное развитие'!AL11="","",IF('Речевое развитие'!S10="","",IF('Речевое развитие'!T10="","",IF('Речевое развитие'!U10="","",IF('Речевое развитие'!V10="","",IF('Художественно-эстетическое разв'!D11="","",IF('Художественно-эстетическое разв'!O11="","",IF('Художественно-эстетическое разв'!T11="","",('Социально-коммуникативное разви'!#REF!+'Социально-коммуникативное разви'!M11+'Социально-коммуникативное разви'!#REF!+'Социально-коммуникативное разви'!O11+'Социально-коммуникативное разви'!T11+'Познавательное развитие'!D11+'Познавательное развитие'!E11+'Познавательное развитие'!#REF!+'Познавательное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развитие'!#REF!+'Познавательное развитие'!M11+'Познавательное развитие'!S11+'Познавательное развитие'!T11+'Познавательное развитие'!V11+'Познавательное развитие'!AD11+'Познавательное развитие'!#REF!+'Познавательное развитие'!AI11+'Познавательное развитие'!AK11+'Познавательное развитие'!#REF!+'Познавательное развитие'!AL11+'Речевое развитие'!S10+'Речевое развитие'!T10+'Речевое развитие'!U10+'Речевое развитие'!V10+'Художественно-эстетическое разв'!D11+'Художественно-эстетическое разв'!O11+'Художественно-эстетическое разв'!T11)/31)))))))))))))))))))))))))))))))</f>
        <v>#REF!</v>
      </c>
      <c r="DI10" s="151" t="str">
        <f>'целевые ориентиры'!DC10</f>
        <v/>
      </c>
    </row>
    <row r="11" spans="1:127" s="96" customFormat="1">
      <c r="A11" s="96">
        <f>список!A9</f>
        <v>8</v>
      </c>
      <c r="B11" s="153" t="str">
        <f>IF(список!B9="","",список!B9)</f>
        <v/>
      </c>
      <c r="C11" s="149">
        <f>IF(список!C9="","",список!C9)</f>
        <v>0</v>
      </c>
      <c r="D11" s="155"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96"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96"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96"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96"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96" t="str">
        <f>IF('Познавательное развитие'!H12="","",IF('Познавательное развитие'!H12=2,"сформирован",IF('Познавательное развитие'!H12=0,"не сформирован", "в стадии формирования")))</f>
        <v/>
      </c>
      <c r="K11" s="96" t="e">
        <f>IF('Познавательное развитие'!#REF!="","",IF('Познавательное развитие'!#REF!=2,"сформирован",IF('Познавательное развитие'!#REF!=0,"не сформирован", "в стадии формирования")))</f>
        <v>#REF!</v>
      </c>
      <c r="L11" s="96" t="str">
        <f>IF('Речевое развитие'!X11="","",IF('Речевое развитие'!X11=2,"сформирован",IF('Речевое развитие'!X11=0,"не сформирован", "в стадии формирования")))</f>
        <v/>
      </c>
      <c r="M11" s="96"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149" t="str">
        <f>IF('Физическое развитие'!M11="","",IF('Физическое развитие'!M11=2,"сформирован",IF('Физическое развитие'!M11=0,"не сформирован", "в стадии формирования")))</f>
        <v/>
      </c>
      <c r="O11" s="166"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151" t="str">
        <f>'целевые ориентиры'!M11</f>
        <v/>
      </c>
      <c r="Q11" s="177"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R11" s="177"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S11" s="177"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T11" s="177"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1" s="177"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V11" s="178"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W11" s="178"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X11" s="178"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Y11" s="179"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Z11" s="180"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AA11" s="151" t="str">
        <f>'целевые ориентиры'!X11</f>
        <v/>
      </c>
      <c r="AB11" s="17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AC11" s="171" t="str">
        <f>IF('Познавательное развитие'!U12="","",IF('Познавательное развитие'!U12=2,"сформирован",IF('Познавательное развитие'!U12=0,"не сформирован", "в стадии формирования")))</f>
        <v/>
      </c>
      <c r="AD11" s="170" t="str">
        <f>IF('Речевое развитие'!W11="","",IF('Речевое развитие'!W11=2,"сформирован",IF('Речевое развитие'!W11=0,"не сформирован", "в стадии формирования")))</f>
        <v/>
      </c>
      <c r="AE11" s="181"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AF11" s="181"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G11" s="181" t="str">
        <f>IF('Художественно-эстетическое разв'!AF12="","",IF('Художественно-эстетическое разв'!AF12=2,"сформирован",IF('Художественно-эстетическое разв'!AF12=0,"не сформирован", "в стадии формирования")))</f>
        <v/>
      </c>
      <c r="AH11" s="170" t="str">
        <f>IF('Физическое развитие'!T11="","",IF('Физическое развитие'!T11=2,"сформирован",IF('Физическое развитие'!T11=0,"не сформирован", "в стадии формирования")))</f>
        <v/>
      </c>
      <c r="AI11" s="180" t="str">
        <f>IF('Социально-коммуникативное разви'!S12="","",IF('Познавательное развитие'!U12="","",IF('Речевое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развитие'!W11+'Художественно-эстетическое разв'!AD12+'Художественно-эстетическое разв'!AE12+'Художественно-эстетическое разв'!AF12+'Физическое развитие'!T11)/7)))))))</f>
        <v/>
      </c>
      <c r="AJ11" s="151" t="str">
        <f>'целевые ориентиры'!AH11</f>
        <v/>
      </c>
      <c r="AK11" s="172" t="str">
        <f>IF('Речевое развитие'!D11="","",IF('Речевое развитие'!D11=2,"сформирован",IF('Речевое развитие'!D11=0,"не сформирован", "в стадии формирования")))</f>
        <v/>
      </c>
      <c r="AL11" s="150" t="str">
        <f>IF('Речевое развитие'!F11="","",IF('Речевое развитие'!F11=2,"сформирован",IF('Речевое развитие'!F11=0,"не сформирован", "в стадии формирования")))</f>
        <v/>
      </c>
      <c r="AM11" s="150" t="str">
        <f>IF('Речевое развитие'!H11="","",IF('Речевое развитие'!H11=2,"сформирован",IF('Речевое развитие'!H11=0,"не сформирован", "в стадии формирования")))</f>
        <v/>
      </c>
      <c r="AN11" s="150" t="str">
        <f>IF('Речевое развитие'!I11="","",IF('Речевое развитие'!I11=2,"сформирован",IF('Речевое развитие'!I11=0,"не сформирован", "в стадии формирования")))</f>
        <v/>
      </c>
      <c r="AO11" s="150" t="str">
        <f>IF('Речевое развитие'!J11="","",IF('Речевое развитие'!J11=2,"сформирован",IF('Речевое развитие'!J11=0,"не сформирован", "в стадии формирования")))</f>
        <v/>
      </c>
      <c r="AP11" s="150" t="str">
        <f>IF('Речевое развитие'!K11="","",IF('Речевое развитие'!K11=2,"сформирован",IF('Речевое развитие'!K11=0,"не сформирован", "в стадии формирования")))</f>
        <v/>
      </c>
      <c r="AQ11" s="150" t="str">
        <f>IF('Речевое развитие'!M11="","",IF('Речевое развитие'!M11=2,"сформирован",IF('Речевое развитие'!M11=0,"не сформирован", "в стадии формирования")))</f>
        <v/>
      </c>
      <c r="AR11" s="150" t="str">
        <f>IF('Речевое развитие'!N11="","",IF('Речевое развитие'!N11=2,"сформирован",IF('Речевое развитие'!N11=0,"не сформирован", "в стадии формирования")))</f>
        <v/>
      </c>
      <c r="AS11" s="150" t="str">
        <f>IF('Речевое развитие'!O11="","",IF('Речевое развитие'!O11=2,"сформирован",IF('Речевое развитие'!O11=0,"не сформирован", "в стадии формирования")))</f>
        <v/>
      </c>
      <c r="AT11" s="180" t="str">
        <f>IF('Речевое развитие'!D11="","",IF('Речевое развитие'!F11="","",IF('Речевое развитие'!H11="","",IF('Речевое развитие'!I11="","",IF('Речевое развитие'!J11="","",IF('Речевое развитие'!K11="","",IF('Речевое развитие'!M11="","",IF('Речевое развитие'!N11="","",IF('Речевое развитие'!O11="","",('Речевое развитие'!D11+'Речевое развитие'!F11+'Речевое развитие'!H11+'Речевое развитие'!I11+'Речевое развитие'!J11+'Речевое развитие'!K11+'Речевое развитие'!M11+'Речевое развитие'!N11+'Речевое развитие'!O11)/9)))))))))</f>
        <v/>
      </c>
      <c r="AU11" s="151" t="str">
        <f>'целевые ориентиры'!AR11</f>
        <v/>
      </c>
      <c r="AV11" s="150" t="str">
        <f>IF('Физическое развитие'!D11="","",IF('Физическое развитие'!D11=2,"сформирован",IF('Физическое развитие'!D11=0,"не сформирован", "в стадии формирования")))</f>
        <v/>
      </c>
      <c r="AW11" s="150" t="str">
        <f>IF('Физическое развитие'!E11="","",IF('Физическое развитие'!E11=2,"сформирован",IF('Физическое развитие'!E11=0,"не сформирован", "в стадии формирования")))</f>
        <v/>
      </c>
      <c r="AX11" s="150" t="str">
        <f>IF('Физическое развитие'!G11="","",IF('Физическое развитие'!G11=2,"сформирован",IF('Физическое развитие'!G11=0,"не сформирован", "в стадии формирования")))</f>
        <v/>
      </c>
      <c r="AY11" s="150" t="e">
        <f>IF('Физическое развитие'!#REF!="","",IF('Физическое развитие'!#REF!=2,"сформирован",IF('Физическое развитие'!#REF!=0,"не сформирован", "в стадии формирования")))</f>
        <v>#REF!</v>
      </c>
      <c r="AZ11" s="150" t="str">
        <f>IF('Физическое развитие'!H11="","",IF('Физическое развитие'!H11=2,"сформирован",IF('Физическое развитие'!H11=0,"не сформирован", "в стадии формирования")))</f>
        <v/>
      </c>
      <c r="BA11" s="150" t="str">
        <f>IF('Физическое развитие'!I11="","",IF('Физическое развитие'!I11=2,"сформирован",IF('Физическое развитие'!I11=0,"не сформирован", "в стадии формирования")))</f>
        <v/>
      </c>
      <c r="BB11" s="150" t="str">
        <f>IF('Физическое развитие'!N11="","",IF('Физическое развитие'!N11=2,"сформирован",IF('Физическое развитие'!N11=0,"не сформирован", "в стадии формирования")))</f>
        <v/>
      </c>
      <c r="BC11" s="150" t="str">
        <f>IF('Физическое развитие'!O11="","",IF('Физическое развитие'!O11=2,"сформирован",IF('Физическое развитие'!O11=0,"не сформирован", "в стадии формирования")))</f>
        <v/>
      </c>
      <c r="BD11" s="150" t="str">
        <f>IF('Физическое развитие'!P11="","",IF('Физическое развитие'!P11=2,"сформирован",IF('Физическое развитие'!P11=0,"не сформирован", "в стадии формирования")))</f>
        <v/>
      </c>
      <c r="BE11" s="150" t="str">
        <f>IF('Физическое развитие'!S11="","",IF('Физическое развитие'!S11=2,"сформирован",IF('Физическое развитие'!S11=0,"не сформирован", "в стадии формирования")))</f>
        <v/>
      </c>
      <c r="BF11" s="150" t="str">
        <f>IF('Физическое развитие'!D11="","",IF('Физическое развитие'!E11="","",IF('Физическое развитие'!G11="","",IF('Физическое развитие'!#REF!="","",IF('Физическое развитие'!H11="","",IF('Физическое развитие'!I11="","",IF('Физическое развитие'!N11="","",IF('Физическое развитие'!O11="","",IF('Физическое развитие'!P11="","",IF('Физическое развитие'!S11="","",('Физическое развитие'!D11+'Физическое развитие'!E11+'Физическое развитие'!G11+'Физическое развитие'!#REF!+'Физическое развитие'!H11+'Физическое развитие'!I11+'Физическое развитие'!N11+'Физическое развитие'!O11+'Физическое развитие'!P11+'Физическое развитие'!S11)/10))))))))))</f>
        <v/>
      </c>
      <c r="BG11" s="151" t="str">
        <f>'целевые ориентиры'!BG11</f>
        <v/>
      </c>
      <c r="BH11" s="150"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BI11" s="150"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BJ11" s="150"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BK11" s="150"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BL11" s="150"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BM11" s="150"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BN11" s="150"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BO11" s="150"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BP11" s="150" t="str">
        <f>IF('Социально-коммуникативное разви'!AL12="","",IF('Социально-коммуникативное разви'!AL12=2,"сформирован",IF('Социально-коммуникативное разви'!AL12=0,"не сформирован", "в стадии формирования")))</f>
        <v/>
      </c>
      <c r="BQ11" s="150" t="str">
        <f>IF('Социально-коммуникативное разви'!AM12="","",IF('Социально-коммуникативное разви'!AM12=2,"сформирован",IF('Социально-коммуникативное разви'!AM12=0,"не сформирован", "в стадии формирования")))</f>
        <v/>
      </c>
      <c r="BR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1" s="150" t="str">
        <f>IF('Физическое развитие'!N11="","",IF('Физическое развитие'!N11=2,"сформирован",IF('Физическое развитие'!N11=0,"не сформирован", "в стадии формирования")))</f>
        <v/>
      </c>
      <c r="BT11" s="150" t="str">
        <f>IF('Физическое развитие'!Q11="","",IF('Физическое развитие'!Q11=2,"сформирован",IF('Физическое развитие'!Q11=0,"не сформирован", "в стадии формирования")))</f>
        <v/>
      </c>
      <c r="BU11" s="150" t="str">
        <f>IF('Физическое развитие'!U11="","",IF('Физическое развитие'!U11=2,"сформирован",IF('Физическое развитие'!U11=0,"не сформирован", "в стадии формирования")))</f>
        <v/>
      </c>
      <c r="BV11" s="150" t="str">
        <f>IF('Физическое развитие'!X11="","",IF('Физическое развитие'!X11=2,"сформирован",IF('Физическое развитие'!X11=0,"не сформирован", "в стадии формирования")))</f>
        <v/>
      </c>
      <c r="BW11" s="150" t="str">
        <f>IF('Физическое развитие'!Y11="","",IF('Физическое развитие'!Y11=2,"сформирован",IF('Физическое развитие'!Y11=0,"не сформирован", "в стадии формирования")))</f>
        <v/>
      </c>
      <c r="BX11" s="150" t="e">
        <f>IF('Физическое развитие'!#REF!="","",IF('Физическое развитие'!#REF!=2,"сформирован",IF('Физическое развитие'!#REF!=0,"не сформирован", "в стадии формирования")))</f>
        <v>#REF!</v>
      </c>
      <c r="BY11" s="150" t="str">
        <f>IF('Физическое развитие'!Z11="","",IF('Физическое развитие'!Z11=2,"сформирован",IF('Физическое развитие'!Z11=0,"не сформирован", "в стадии формирования")))</f>
        <v/>
      </c>
      <c r="BZ11" s="150" t="e">
        <f>IF('Физическое развитие'!#REF!="","",IF('Физическое развитие'!#REF!=2,"сформирован",IF('Физическое развитие'!#REF!=0,"не сформирован", "в стадии формирования")))</f>
        <v>#REF!</v>
      </c>
      <c r="CA11" s="180" t="str">
        <f>IF('Социально-коммуникативное разви'!Q12="","",IF('Социально-коммуникативное разви'!AD12="","",IF('Социально-коммуникативное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разви'!AM12="","",IF('Социально-коммуникативное разви'!#REF!="","",IF('Физическое развитие'!N11="","",IF('Физическое развитие'!Q11="","",IF('Физическое развитие'!U11="","",IF('Физическое развитие'!X11="","",IF('Физическое развитие'!Y11="","",IF('Физическое развитие'!#REF!="","",IF('Физическое развитие'!Z11="","",IF('Физическое развитие'!#REF!="","",('Социально-коммуникативное разви'!Q12+'Социально-коммуникативное разви'!AD12+'Социально-коммуникативное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разви'!AM12+'Социально-коммуникативное разви'!#REF!+'Физическое развитие'!N11+'Физическое развитие'!Q11+'Физическое развитие'!U11+'Физическое развитие'!X11+'Физическое развитие'!Y11+'Физическое развитие'!#REF!+'Физическое развитие'!#REF!)/19)))))))))))))))))))</f>
        <v/>
      </c>
      <c r="CB11" s="151" t="str">
        <f>'целевые ориентиры'!BY11</f>
        <v/>
      </c>
      <c r="CC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1" s="150"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E1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1" s="150"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CG11" s="150"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CH11" s="150" t="str">
        <f>IF('Познавательное развитие'!D12="","",IF('Познавательное развитие'!D12=2,"сформирован",IF('Познавательное развитие'!D12=0,"не сформирован", "в стадии формирования")))</f>
        <v/>
      </c>
      <c r="CI11" s="150" t="str">
        <f>IF('Познавательное развитие'!E12="","",IF('Познавательное развитие'!E12=2,"сформирован",IF('Познавательное развитие'!E12=0,"не сформирован", "в стадии формирования")))</f>
        <v/>
      </c>
      <c r="CJ11" s="150" t="e">
        <f>IF('Познавательное развитие'!#REF!="","",IF('Познавательное развитие'!#REF!=2,"сформирован",IF('Познавательное развитие'!#REF!=0,"не сформирован", "в стадии формирования")))</f>
        <v>#REF!</v>
      </c>
      <c r="CK11" s="150" t="str">
        <f>IF('Познавательное развитие'!F12="","",IF('Познавательное развитие'!F12=2,"сформирован",IF('Познавательное развитие'!F12=0,"не сформирован", "в стадии формирования")))</f>
        <v/>
      </c>
      <c r="CL11" s="150" t="str">
        <f>IF('Познавательное развитие'!I12="","",IF('Познавательное развитие'!I12=2,"сформирован",IF('Познавательное развитие'!I12=0,"не сформирован", "в стадии формирования")))</f>
        <v/>
      </c>
      <c r="CM11" s="150" t="str">
        <f>IF('Познавательное развитие'!J12="","",IF('Познавательное развитие'!J12=2,"сформирован",IF('Познавательное развитие'!J12=0,"не сформирован", "в стадии формирования")))</f>
        <v/>
      </c>
      <c r="CN11" s="150" t="str">
        <f>IF('Познавательное развитие'!K12="","",IF('Познавательное развитие'!K12=2,"сформирован",IF('Познавательное развитие'!K12=0,"не сформирован", "в стадии формирования")))</f>
        <v/>
      </c>
      <c r="CO11" s="150" t="str">
        <f>IF('Познавательное развитие'!L12="","",IF('Познавательное развитие'!L12=2,"сформирован",IF('Познавательное развитие'!L12=0,"не сформирован", "в стадии формирования")))</f>
        <v/>
      </c>
      <c r="CP11" s="150" t="e">
        <f>IF('Познавательное развитие'!#REF!="","",IF('Познавательное развитие'!#REF!=2,"сформирован",IF('Познавательное развитие'!#REF!=0,"не сформирован", "в стадии формирования")))</f>
        <v>#REF!</v>
      </c>
      <c r="CQ11" s="150" t="str">
        <f>IF('Познавательное развитие'!M12="","",IF('Познавательное развитие'!M12=2,"сформирован",IF('Познавательное развитие'!M12=0,"не сформирован", "в стадии формирования")))</f>
        <v/>
      </c>
      <c r="CR11" s="150" t="str">
        <f>IF('Познавательное развитие'!S12="","",IF('Познавательное развитие'!S12=2,"сформирован",IF('Познавательное развитие'!S12=0,"не сформирован", "в стадии формирования")))</f>
        <v/>
      </c>
      <c r="CS11" s="150" t="str">
        <f>IF('Познавательное развитие'!T12="","",IF('Познавательное развитие'!T12=2,"сформирован",IF('Познавательное развитие'!T12=0,"не сформирован", "в стадии формирования")))</f>
        <v/>
      </c>
      <c r="CT11" s="150" t="str">
        <f>IF('Познавательное развитие'!V12="","",IF('Познавательное развитие'!V12=2,"сформирован",IF('Познавательное развитие'!V12=0,"не сформирован", "в стадии формирования")))</f>
        <v/>
      </c>
      <c r="CU11" s="150" t="str">
        <f>IF('Познавательное развитие'!AD12="","",IF('Познавательное развитие'!AD12=2,"сформирован",IF('Познавательное развитие'!AD12=0,"не сформирован", "в стадии формирования")))</f>
        <v/>
      </c>
      <c r="CV11" s="150" t="e">
        <f>IF('Познавательное развитие'!#REF!="","",IF('Познавательное развитие'!#REF!=2,"сформирован",IF('Познавательное развитие'!#REF!=0,"не сформирован", "в стадии формирования")))</f>
        <v>#REF!</v>
      </c>
      <c r="CW11" s="150" t="str">
        <f>IF('Познавательное развитие'!AI12="","",IF('Познавательное развитие'!AI12=2,"сформирован",IF('Познавательное развитие'!AI12=0,"не сформирован", "в стадии формирования")))</f>
        <v/>
      </c>
      <c r="CX11" s="150" t="str">
        <f>IF('Познавательное развитие'!AK12="","",IF('Познавательное развитие'!AK12=2,"сформирован",IF('Познавательное развитие'!AK12=0,"не сформирован", "в стадии формирования")))</f>
        <v/>
      </c>
      <c r="CY11" s="150" t="e">
        <f>IF('Познавательное развитие'!#REF!="","",IF('Познавательное развитие'!#REF!=2,"сформирован",IF('Познавательное развитие'!#REF!=0,"не сформирован", "в стадии формирования")))</f>
        <v>#REF!</v>
      </c>
      <c r="CZ11" s="150" t="str">
        <f>IF('Познавательное развитие'!AL12="","",IF('Познавательное развитие'!AL12=2,"сформирован",IF('Познавательное развитие'!AL12=0,"не сформирован", "в стадии формирования")))</f>
        <v/>
      </c>
      <c r="DA11" s="150" t="str">
        <f>IF('Речевое развитие'!S11="","",IF('Речевое развитие'!S11=2,"сформирован",IF('Речевое развитие'!S11=0,"не сформирован", "в стадии формирования")))</f>
        <v/>
      </c>
      <c r="DB11" s="150" t="str">
        <f>IF('Речевое развитие'!T11="","",IF('Речевое развитие'!T11=2,"сформирован",IF('Речевое развитие'!T11=0,"не сформирован", "в стадии формирования")))</f>
        <v/>
      </c>
      <c r="DC11" s="150" t="str">
        <f>IF('Речевое развитие'!U11="","",IF('Речевое развитие'!U11=2,"сформирован",IF('Речевое развитие'!U11=0,"не сформирован", "в стадии формирования")))</f>
        <v/>
      </c>
      <c r="DD11" s="150" t="str">
        <f>IF('Речевое развитие'!V11="","",IF('Речевое развитие'!V11=2,"сформирован",IF('Речевое развитие'!V11=0,"не сформирован", "в стадии формирования")))</f>
        <v/>
      </c>
      <c r="DE11" s="150"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DF11" s="150" t="str">
        <f>IF('Художественно-эстетическое разв'!O12="","",IF('Художественно-эстетическое разв'!O12=2,"сформирован",IF('Художественно-эстетическое разв'!O12=0,"не сформирован", "в стадии формирования")))</f>
        <v/>
      </c>
      <c r="DG11" s="150"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DH11" s="180" t="e">
        <f>IF('Социально-коммуникативное разви'!#REF!="","",IF('Социально-коммуникативное разви'!M12="","",IF('Социально-коммуникативное разви'!#REF!="","",IF('Социально-коммуникативное разви'!O12="","",IF('Социально-коммуникативное разви'!T12="","",IF('Познавательное развитие'!D12="","",IF('Познавательное развитие'!E12="","",IF('Познавательное развитие'!#REF!="","",IF('Познавательное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развитие'!#REF!="","",IF('Познавательное развитие'!M12="","",IF('Познавательное развитие'!S12="","",IF('Познавательное развитие'!T12="","",IF('Познавательное развитие'!V12="","",IF('Познавательное развитие'!AD12="","",IF('Познавательное развитие'!#REF!="","",IF('Познавательное развитие'!AI12="","",IF('Познавательное развитие'!AK12="","",IF('Познавательное развитие'!#REF!="","",IF('Познавательное развитие'!AL12="","",IF('Речевое развитие'!S11="","",IF('Речевое развитие'!T11="","",IF('Речевое развитие'!U11="","",IF('Речевое развитие'!V11="","",IF('Художественно-эстетическое разв'!D12="","",IF('Художественно-эстетическое разв'!O12="","",IF('Художественно-эстетическое разв'!T12="","",('Социально-коммуникативное разви'!#REF!+'Социально-коммуникативное разви'!M12+'Социально-коммуникативное разви'!#REF!+'Социально-коммуникативное разви'!O12+'Социально-коммуникативное разви'!T12+'Познавательное развитие'!D12+'Познавательное развитие'!E12+'Познавательное развитие'!#REF!+'Познавательное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развитие'!#REF!+'Познавательное развитие'!M12+'Познавательное развитие'!S12+'Познавательное развитие'!T12+'Познавательное развитие'!V12+'Познавательное развитие'!AD12+'Познавательное развитие'!#REF!+'Познавательное развитие'!AI12+'Познавательное развитие'!AK12+'Познавательное развитие'!#REF!+'Познавательное развитие'!AL12+'Речевое развитие'!S11+'Речевое развитие'!T11+'Речевое развитие'!U11+'Речевое развитие'!V11+'Художественно-эстетическое разв'!D12+'Художественно-эстетическое разв'!O12+'Художественно-эстетическое разв'!T12)/31)))))))))))))))))))))))))))))))</f>
        <v>#REF!</v>
      </c>
      <c r="DI11" s="151" t="str">
        <f>'целевые ориентиры'!DC11</f>
        <v/>
      </c>
    </row>
    <row r="12" spans="1:127" s="96" customFormat="1">
      <c r="A12" s="96">
        <f>список!A10</f>
        <v>9</v>
      </c>
      <c r="B12" s="153" t="str">
        <f>IF(список!B10="","",список!B10)</f>
        <v/>
      </c>
      <c r="C12" s="149">
        <f>IF(список!C10="","",список!C10)</f>
        <v>0</v>
      </c>
      <c r="D12" s="155"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96"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96"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96"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96"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96" t="str">
        <f>IF('Познавательное развитие'!H13="","",IF('Познавательное развитие'!H13=2,"сформирован",IF('Познавательное развитие'!H13=0,"не сформирован", "в стадии формирования")))</f>
        <v/>
      </c>
      <c r="K12" s="96" t="e">
        <f>IF('Познавательное развитие'!#REF!="","",IF('Познавательное развитие'!#REF!=2,"сформирован",IF('Познавательное развитие'!#REF!=0,"не сформирован", "в стадии формирования")))</f>
        <v>#REF!</v>
      </c>
      <c r="L12" s="96" t="str">
        <f>IF('Речевое развитие'!X12="","",IF('Речевое развитие'!X12=2,"сформирован",IF('Речевое развитие'!X12=0,"не сформирован", "в стадии формирования")))</f>
        <v/>
      </c>
      <c r="M12" s="96"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149" t="str">
        <f>IF('Физическое развитие'!M12="","",IF('Физическое развитие'!M12=2,"сформирован",IF('Физическое развитие'!M12=0,"не сформирован", "в стадии формирования")))</f>
        <v/>
      </c>
      <c r="O12" s="166"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151" t="str">
        <f>'целевые ориентиры'!M12</f>
        <v/>
      </c>
      <c r="Q12" s="177"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R12" s="177"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S12" s="177"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T12" s="177"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2" s="177"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V12" s="178"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W12" s="178"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X12" s="178"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Y12" s="179"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Z12" s="180"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разви'!W14="","",('Социально-коммуникативное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разви'!W14)/9)))))))))</f>
        <v/>
      </c>
      <c r="AA12" s="151" t="str">
        <f>'целевые ориентиры'!X12</f>
        <v/>
      </c>
      <c r="AB12" s="17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AC12" s="171" t="str">
        <f>IF('Познавательное развитие'!U13="","",IF('Познавательное развитие'!U13=2,"сформирован",IF('Познавательное развитие'!U13=0,"не сформирован", "в стадии формирования")))</f>
        <v/>
      </c>
      <c r="AD12" s="170" t="str">
        <f>IF('Речевое развитие'!W12="","",IF('Речевое развитие'!W12=2,"сформирован",IF('Речевое развитие'!W12=0,"не сформирован", "в стадии формирования")))</f>
        <v/>
      </c>
      <c r="AE12" s="181"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AF12" s="181"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G12" s="181" t="str">
        <f>IF('Художественно-эстетическое разв'!AF13="","",IF('Художественно-эстетическое разв'!AF13=2,"сформирован",IF('Художественно-эстетическое разв'!AF13=0,"не сформирован", "в стадии формирования")))</f>
        <v/>
      </c>
      <c r="AH12" s="170" t="str">
        <f>IF('Физическое развитие'!T12="","",IF('Физическое развитие'!T12=2,"сформирован",IF('Физическое развитие'!T12=0,"не сформирован", "в стадии формирования")))</f>
        <v/>
      </c>
      <c r="AI12" s="180" t="str">
        <f>IF('Социально-коммуникативное разви'!S13="","",IF('Познавательное развитие'!U13="","",IF('Речевое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развитие'!W12+'Художественно-эстетическое разв'!AD13+'Художественно-эстетическое разв'!AE13+'Художественно-эстетическое разв'!AF13+'Физическое развитие'!T12)/7)))))))</f>
        <v/>
      </c>
      <c r="AJ12" s="151" t="str">
        <f>'целевые ориентиры'!AH12</f>
        <v/>
      </c>
      <c r="AK12" s="172" t="str">
        <f>IF('Речевое развитие'!D12="","",IF('Речевое развитие'!D12=2,"сформирован",IF('Речевое развитие'!D12=0,"не сформирован", "в стадии формирования")))</f>
        <v/>
      </c>
      <c r="AL12" s="150" t="str">
        <f>IF('Речевое развитие'!F12="","",IF('Речевое развитие'!F12=2,"сформирован",IF('Речевое развитие'!F12=0,"не сформирован", "в стадии формирования")))</f>
        <v/>
      </c>
      <c r="AM12" s="150" t="str">
        <f>IF('Речевое развитие'!H12="","",IF('Речевое развитие'!H12=2,"сформирован",IF('Речевое развитие'!H12=0,"не сформирован", "в стадии формирования")))</f>
        <v/>
      </c>
      <c r="AN12" s="150" t="str">
        <f>IF('Речевое развитие'!I12="","",IF('Речевое развитие'!I12=2,"сформирован",IF('Речевое развитие'!I12=0,"не сформирован", "в стадии формирования")))</f>
        <v/>
      </c>
      <c r="AO12" s="150" t="str">
        <f>IF('Речевое развитие'!J12="","",IF('Речевое развитие'!J12=2,"сформирован",IF('Речевое развитие'!J12=0,"не сформирован", "в стадии формирования")))</f>
        <v/>
      </c>
      <c r="AP12" s="150" t="str">
        <f>IF('Речевое развитие'!K12="","",IF('Речевое развитие'!K12=2,"сформирован",IF('Речевое развитие'!K12=0,"не сформирован", "в стадии формирования")))</f>
        <v/>
      </c>
      <c r="AQ12" s="150" t="str">
        <f>IF('Речевое развитие'!M12="","",IF('Речевое развитие'!M12=2,"сформирован",IF('Речевое развитие'!M12=0,"не сформирован", "в стадии формирования")))</f>
        <v/>
      </c>
      <c r="AR12" s="150" t="str">
        <f>IF('Речевое развитие'!N12="","",IF('Речевое развитие'!N12=2,"сформирован",IF('Речевое развитие'!N12=0,"не сформирован", "в стадии формирования")))</f>
        <v/>
      </c>
      <c r="AS12" s="150" t="str">
        <f>IF('Речевое развитие'!O12="","",IF('Речевое развитие'!O12=2,"сформирован",IF('Речевое развитие'!O12=0,"не сформирован", "в стадии формирования")))</f>
        <v/>
      </c>
      <c r="AT12" s="180" t="str">
        <f>IF('Речевое развитие'!D12="","",IF('Речевое развитие'!F12="","",IF('Речевое развитие'!H12="","",IF('Речевое развитие'!I12="","",IF('Речевое развитие'!J12="","",IF('Речевое развитие'!K12="","",IF('Речевое развитие'!M12="","",IF('Речевое развитие'!N12="","",IF('Речевое развитие'!O12="","",('Речевое развитие'!D12+'Речевое развитие'!F12+'Речевое развитие'!H12+'Речевое развитие'!I12+'Речевое развитие'!J12+'Речевое развитие'!K12+'Речевое развитие'!M12+'Речевое развитие'!N12+'Речевое развитие'!O12)/9)))))))))</f>
        <v/>
      </c>
      <c r="AU12" s="151" t="str">
        <f>'целевые ориентиры'!AR12</f>
        <v/>
      </c>
      <c r="AV12" s="150" t="str">
        <f>IF('Физическое развитие'!D12="","",IF('Физическое развитие'!D12=2,"сформирован",IF('Физическое развитие'!D12=0,"не сформирован", "в стадии формирования")))</f>
        <v/>
      </c>
      <c r="AW12" s="150" t="str">
        <f>IF('Физическое развитие'!E12="","",IF('Физическое развитие'!E12=2,"сформирован",IF('Физическое развитие'!E12=0,"не сформирован", "в стадии формирования")))</f>
        <v/>
      </c>
      <c r="AX12" s="150" t="str">
        <f>IF('Физическое развитие'!G12="","",IF('Физическое развитие'!G12=2,"сформирован",IF('Физическое развитие'!G12=0,"не сформирован", "в стадии формирования")))</f>
        <v/>
      </c>
      <c r="AY12" s="150" t="e">
        <f>IF('Физическое развитие'!#REF!="","",IF('Физическое развитие'!#REF!=2,"сформирован",IF('Физическое развитие'!#REF!=0,"не сформирован", "в стадии формирования")))</f>
        <v>#REF!</v>
      </c>
      <c r="AZ12" s="150" t="str">
        <f>IF('Физическое развитие'!H12="","",IF('Физическое развитие'!H12=2,"сформирован",IF('Физическое развитие'!H12=0,"не сформирован", "в стадии формирования")))</f>
        <v/>
      </c>
      <c r="BA12" s="150" t="str">
        <f>IF('Физическое развитие'!I12="","",IF('Физическое развитие'!I12=2,"сформирован",IF('Физическое развитие'!I12=0,"не сформирован", "в стадии формирования")))</f>
        <v/>
      </c>
      <c r="BB12" s="150" t="str">
        <f>IF('Физическое развитие'!N12="","",IF('Физическое развитие'!N12=2,"сформирован",IF('Физическое развитие'!N12=0,"не сформирован", "в стадии формирования")))</f>
        <v/>
      </c>
      <c r="BC12" s="150" t="str">
        <f>IF('Физическое развитие'!O12="","",IF('Физическое развитие'!O12=2,"сформирован",IF('Физическое развитие'!O12=0,"не сформирован", "в стадии формирования")))</f>
        <v/>
      </c>
      <c r="BD12" s="150" t="str">
        <f>IF('Физическое развитие'!P12="","",IF('Физическое развитие'!P12=2,"сформирован",IF('Физическое развитие'!P12=0,"не сформирован", "в стадии формирования")))</f>
        <v/>
      </c>
      <c r="BE12" s="150" t="str">
        <f>IF('Физическое развитие'!S12="","",IF('Физическое развитие'!S12=2,"сформирован",IF('Физическое развитие'!S12=0,"не сформирован", "в стадии формирования")))</f>
        <v/>
      </c>
      <c r="BF12" s="150" t="str">
        <f>IF('Физическое развитие'!D12="","",IF('Физическое развитие'!E12="","",IF('Физическое развитие'!G12="","",IF('Физическое развитие'!#REF!="","",IF('Физическое развитие'!H12="","",IF('Физическое развитие'!I12="","",IF('Физическое развитие'!N12="","",IF('Физическое развитие'!O12="","",IF('Физическое развитие'!P12="","",IF('Физическое развитие'!S12="","",('Физическое развитие'!D12+'Физическое развитие'!E12+'Физическое развитие'!G12+'Физическое развитие'!#REF!+'Физическое развитие'!H12+'Физическое развитие'!I12+'Физическое развитие'!N12+'Физическое развитие'!O12+'Физическое развитие'!P12+'Физическое развитие'!S12)/10))))))))))</f>
        <v/>
      </c>
      <c r="BG12" s="151" t="str">
        <f>'целевые ориентиры'!BG12</f>
        <v/>
      </c>
      <c r="BH12" s="150"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BI12" s="150"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BJ12" s="150"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BK12" s="150"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BL12" s="150"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BM12" s="150"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BN12" s="150"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BO12" s="150"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BP12" s="150" t="str">
        <f>IF('Социально-коммуникативное разви'!AL13="","",IF('Социально-коммуникативное разви'!AL13=2,"сформирован",IF('Социально-коммуникативное разви'!AL13=0,"не сформирован", "в стадии формирования")))</f>
        <v/>
      </c>
      <c r="BQ12" s="150" t="str">
        <f>IF('Социально-коммуникативное разви'!AM13="","",IF('Социально-коммуникативное разви'!AM13=2,"сформирован",IF('Социально-коммуникативное разви'!AM13=0,"не сформирован", "в стадии формирования")))</f>
        <v/>
      </c>
      <c r="BR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2" s="150" t="str">
        <f>IF('Физическое развитие'!N12="","",IF('Физическое развитие'!N12=2,"сформирован",IF('Физическое развитие'!N12=0,"не сформирован", "в стадии формирования")))</f>
        <v/>
      </c>
      <c r="BT12" s="150" t="str">
        <f>IF('Физическое развитие'!Q12="","",IF('Физическое развитие'!Q12=2,"сформирован",IF('Физическое развитие'!Q12=0,"не сформирован", "в стадии формирования")))</f>
        <v/>
      </c>
      <c r="BU12" s="150" t="str">
        <f>IF('Физическое развитие'!U12="","",IF('Физическое развитие'!U12=2,"сформирован",IF('Физическое развитие'!U12=0,"не сформирован", "в стадии формирования")))</f>
        <v/>
      </c>
      <c r="BV12" s="150" t="str">
        <f>IF('Физическое развитие'!X12="","",IF('Физическое развитие'!X12=2,"сформирован",IF('Физическое развитие'!X12=0,"не сформирован", "в стадии формирования")))</f>
        <v/>
      </c>
      <c r="BW12" s="150" t="str">
        <f>IF('Физическое развитие'!Y12="","",IF('Физическое развитие'!Y12=2,"сформирован",IF('Физическое развитие'!Y12=0,"не сформирован", "в стадии формирования")))</f>
        <v/>
      </c>
      <c r="BX12" s="150" t="e">
        <f>IF('Физическое развитие'!#REF!="","",IF('Физическое развитие'!#REF!=2,"сформирован",IF('Физическое развитие'!#REF!=0,"не сформирован", "в стадии формирования")))</f>
        <v>#REF!</v>
      </c>
      <c r="BY12" s="150" t="str">
        <f>IF('Физическое развитие'!Z12="","",IF('Физическое развитие'!Z12=2,"сформирован",IF('Физическое развитие'!Z12=0,"не сформирован", "в стадии формирования")))</f>
        <v/>
      </c>
      <c r="BZ12" s="150" t="e">
        <f>IF('Физическое развитие'!#REF!="","",IF('Физическое развитие'!#REF!=2,"сформирован",IF('Физическое развитие'!#REF!=0,"не сформирован", "в стадии формирования")))</f>
        <v>#REF!</v>
      </c>
      <c r="CA12" s="180" t="str">
        <f>IF('Социально-коммуникативное разви'!Q13="","",IF('Социально-коммуникативное разви'!AD13="","",IF('Социально-коммуникативное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разви'!AM13="","",IF('Социально-коммуникативное разви'!#REF!="","",IF('Физическое развитие'!N12="","",IF('Физическое развитие'!Q12="","",IF('Физическое развитие'!U12="","",IF('Физическое развитие'!X12="","",IF('Физическое развитие'!Y12="","",IF('Физическое развитие'!#REF!="","",IF('Физическое развитие'!Z12="","",IF('Физическое развитие'!#REF!="","",('Социально-коммуникативное разви'!Q13+'Социально-коммуникативное разви'!AD13+'Социально-коммуникативное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разви'!AM13+'Социально-коммуникативное разви'!#REF!+'Физическое развитие'!N12+'Физическое развитие'!Q12+'Физическое развитие'!U12+'Физическое развитие'!X12+'Физическое развитие'!Y12+'Физическое развитие'!#REF!+'Физическое развитие'!#REF!)/19)))))))))))))))))))</f>
        <v/>
      </c>
      <c r="CB12" s="151" t="str">
        <f>'целевые ориентиры'!BY12</f>
        <v/>
      </c>
      <c r="CC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2" s="150"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E1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2" s="150"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CG12" s="150"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CH12" s="150" t="str">
        <f>IF('Познавательное развитие'!D13="","",IF('Познавательное развитие'!D13=2,"сформирован",IF('Познавательное развитие'!D13=0,"не сформирован", "в стадии формирования")))</f>
        <v/>
      </c>
      <c r="CI12" s="150" t="str">
        <f>IF('Познавательное развитие'!E13="","",IF('Познавательное развитие'!E13=2,"сформирован",IF('Познавательное развитие'!E13=0,"не сформирован", "в стадии формирования")))</f>
        <v/>
      </c>
      <c r="CJ12" s="150" t="e">
        <f>IF('Познавательное развитие'!#REF!="","",IF('Познавательное развитие'!#REF!=2,"сформирован",IF('Познавательное развитие'!#REF!=0,"не сформирован", "в стадии формирования")))</f>
        <v>#REF!</v>
      </c>
      <c r="CK12" s="150" t="str">
        <f>IF('Познавательное развитие'!F13="","",IF('Познавательное развитие'!F13=2,"сформирован",IF('Познавательное развитие'!F13=0,"не сформирован", "в стадии формирования")))</f>
        <v/>
      </c>
      <c r="CL12" s="150" t="str">
        <f>IF('Познавательное развитие'!I13="","",IF('Познавательное развитие'!I13=2,"сформирован",IF('Познавательное развитие'!I13=0,"не сформирован", "в стадии формирования")))</f>
        <v/>
      </c>
      <c r="CM12" s="150" t="str">
        <f>IF('Познавательное развитие'!J13="","",IF('Познавательное развитие'!J13=2,"сформирован",IF('Познавательное развитие'!J13=0,"не сформирован", "в стадии формирования")))</f>
        <v/>
      </c>
      <c r="CN12" s="150" t="str">
        <f>IF('Познавательное развитие'!K13="","",IF('Познавательное развитие'!K13=2,"сформирован",IF('Познавательное развитие'!K13=0,"не сформирован", "в стадии формирования")))</f>
        <v/>
      </c>
      <c r="CO12" s="150" t="str">
        <f>IF('Познавательное развитие'!L13="","",IF('Познавательное развитие'!L13=2,"сформирован",IF('Познавательное развитие'!L13=0,"не сформирован", "в стадии формирования")))</f>
        <v/>
      </c>
      <c r="CP12" s="150" t="e">
        <f>IF('Познавательное развитие'!#REF!="","",IF('Познавательное развитие'!#REF!=2,"сформирован",IF('Познавательное развитие'!#REF!=0,"не сформирован", "в стадии формирования")))</f>
        <v>#REF!</v>
      </c>
      <c r="CQ12" s="150" t="str">
        <f>IF('Познавательное развитие'!M13="","",IF('Познавательное развитие'!M13=2,"сформирован",IF('Познавательное развитие'!M13=0,"не сформирован", "в стадии формирования")))</f>
        <v/>
      </c>
      <c r="CR12" s="150" t="str">
        <f>IF('Познавательное развитие'!S13="","",IF('Познавательное развитие'!S13=2,"сформирован",IF('Познавательное развитие'!S13=0,"не сформирован", "в стадии формирования")))</f>
        <v/>
      </c>
      <c r="CS12" s="150" t="str">
        <f>IF('Познавательное развитие'!T13="","",IF('Познавательное развитие'!T13=2,"сформирован",IF('Познавательное развитие'!T13=0,"не сформирован", "в стадии формирования")))</f>
        <v/>
      </c>
      <c r="CT12" s="150" t="str">
        <f>IF('Познавательное развитие'!V13="","",IF('Познавательное развитие'!V13=2,"сформирован",IF('Познавательное развитие'!V13=0,"не сформирован", "в стадии формирования")))</f>
        <v/>
      </c>
      <c r="CU12" s="150" t="str">
        <f>IF('Познавательное развитие'!AD13="","",IF('Познавательное развитие'!AD13=2,"сформирован",IF('Познавательное развитие'!AD13=0,"не сформирован", "в стадии формирования")))</f>
        <v/>
      </c>
      <c r="CV12" s="150" t="e">
        <f>IF('Познавательное развитие'!#REF!="","",IF('Познавательное развитие'!#REF!=2,"сформирован",IF('Познавательное развитие'!#REF!=0,"не сформирован", "в стадии формирования")))</f>
        <v>#REF!</v>
      </c>
      <c r="CW12" s="150" t="str">
        <f>IF('Познавательное развитие'!AI13="","",IF('Познавательное развитие'!AI13=2,"сформирован",IF('Познавательное развитие'!AI13=0,"не сформирован", "в стадии формирования")))</f>
        <v/>
      </c>
      <c r="CX12" s="150" t="str">
        <f>IF('Познавательное развитие'!AK13="","",IF('Познавательное развитие'!AK13=2,"сформирован",IF('Познавательное развитие'!AK13=0,"не сформирован", "в стадии формирования")))</f>
        <v/>
      </c>
      <c r="CY12" s="150" t="e">
        <f>IF('Познавательное развитие'!#REF!="","",IF('Познавательное развитие'!#REF!=2,"сформирован",IF('Познавательное развитие'!#REF!=0,"не сформирован", "в стадии формирования")))</f>
        <v>#REF!</v>
      </c>
      <c r="CZ12" s="150" t="str">
        <f>IF('Познавательное развитие'!AL13="","",IF('Познавательное развитие'!AL13=2,"сформирован",IF('Познавательное развитие'!AL13=0,"не сформирован", "в стадии формирования")))</f>
        <v/>
      </c>
      <c r="DA12" s="150" t="str">
        <f>IF('Речевое развитие'!S12="","",IF('Речевое развитие'!S12=2,"сформирован",IF('Речевое развитие'!S12=0,"не сформирован", "в стадии формирования")))</f>
        <v/>
      </c>
      <c r="DB12" s="150" t="str">
        <f>IF('Речевое развитие'!T12="","",IF('Речевое развитие'!T12=2,"сформирован",IF('Речевое развитие'!T12=0,"не сформирован", "в стадии формирования")))</f>
        <v/>
      </c>
      <c r="DC12" s="150" t="str">
        <f>IF('Речевое развитие'!U12="","",IF('Речевое развитие'!U12=2,"сформирован",IF('Речевое развитие'!U12=0,"не сформирован", "в стадии формирования")))</f>
        <v/>
      </c>
      <c r="DD12" s="150" t="str">
        <f>IF('Речевое развитие'!V12="","",IF('Речевое развитие'!V12=2,"сформирован",IF('Речевое развитие'!V12=0,"не сформирован", "в стадии формирования")))</f>
        <v/>
      </c>
      <c r="DE12" s="150"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DF12" s="150" t="str">
        <f>IF('Художественно-эстетическое разв'!O13="","",IF('Художественно-эстетическое разв'!O13=2,"сформирован",IF('Художественно-эстетическое разв'!O13=0,"не сформирован", "в стадии формирования")))</f>
        <v/>
      </c>
      <c r="DG12" s="150"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DH12" s="180" t="e">
        <f>IF('Социально-коммуникативное разви'!#REF!="","",IF('Социально-коммуникативное разви'!M13="","",IF('Социально-коммуникативное разви'!#REF!="","",IF('Социально-коммуникативное разви'!O13="","",IF('Социально-коммуникативное разви'!T13="","",IF('Познавательное развитие'!D13="","",IF('Познавательное развитие'!E13="","",IF('Познавательное развитие'!#REF!="","",IF('Познавательное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развитие'!#REF!="","",IF('Познавательное развитие'!M13="","",IF('Познавательное развитие'!S13="","",IF('Познавательное развитие'!T13="","",IF('Познавательное развитие'!V13="","",IF('Познавательное развитие'!AD13="","",IF('Познавательное развитие'!#REF!="","",IF('Познавательное развитие'!AI13="","",IF('Познавательное развитие'!AK13="","",IF('Познавательное развитие'!#REF!="","",IF('Познавательное развитие'!AL13="","",IF('Речевое развитие'!S12="","",IF('Речевое развитие'!T12="","",IF('Речевое развитие'!U12="","",IF('Речевое развитие'!V12="","",IF('Художественно-эстетическое разв'!D13="","",IF('Художественно-эстетическое разв'!O13="","",IF('Художественно-эстетическое разв'!T13="","",('Социально-коммуникативное разви'!#REF!+'Социально-коммуникативное разви'!M13+'Социально-коммуникативное разви'!#REF!+'Социально-коммуникативное разви'!O13+'Социально-коммуникативное разви'!T13+'Познавательное развитие'!D13+'Познавательное развитие'!E13+'Познавательное развитие'!#REF!+'Познавательное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развитие'!#REF!+'Познавательное развитие'!M13+'Познавательное развитие'!S13+'Познавательное развитие'!T13+'Познавательное развитие'!V13+'Познавательное развитие'!AD13+'Познавательное развитие'!#REF!+'Познавательное развитие'!AI13+'Познавательное развитие'!AK13+'Познавательное развитие'!#REF!+'Познавательное развитие'!AL13+'Речевое развитие'!S12+'Речевое развитие'!T12+'Речевое развитие'!U12+'Речевое развитие'!V12+'Художественно-эстетическое разв'!D13+'Художественно-эстетическое разв'!O13+'Художественно-эстетическое разв'!T13)/31)))))))))))))))))))))))))))))))</f>
        <v>#REF!</v>
      </c>
      <c r="DI12" s="151" t="str">
        <f>'целевые ориентиры'!DC12</f>
        <v/>
      </c>
    </row>
    <row r="13" spans="1:127" s="96" customFormat="1">
      <c r="A13" s="96">
        <f>список!A11</f>
        <v>10</v>
      </c>
      <c r="B13" s="153" t="str">
        <f>IF(список!B11="","",список!B11)</f>
        <v/>
      </c>
      <c r="C13" s="149">
        <f>IF(список!C11="","",список!C11)</f>
        <v>0</v>
      </c>
      <c r="D13" s="155"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96"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96"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96"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96"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96" t="str">
        <f>IF('Познавательное развитие'!H14="","",IF('Познавательное развитие'!H14=2,"сформирован",IF('Познавательное развитие'!H14=0,"не сформирован", "в стадии формирования")))</f>
        <v/>
      </c>
      <c r="K13" s="96" t="e">
        <f>IF('Познавательное развитие'!#REF!="","",IF('Познавательное развитие'!#REF!=2,"сформирован",IF('Познавательное развитие'!#REF!=0,"не сформирован", "в стадии формирования")))</f>
        <v>#REF!</v>
      </c>
      <c r="L13" s="96" t="str">
        <f>IF('Речевое развитие'!X13="","",IF('Речевое развитие'!X13=2,"сформирован",IF('Речевое развитие'!X13=0,"не сформирован", "в стадии формирования")))</f>
        <v/>
      </c>
      <c r="M13" s="96"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149" t="str">
        <f>IF('Физическое развитие'!M13="","",IF('Физическое развитие'!M13=2,"сформирован",IF('Физическое развитие'!M13=0,"не сформирован", "в стадии формирования")))</f>
        <v/>
      </c>
      <c r="O13" s="166"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151" t="str">
        <f>'целевые ориентиры'!M13</f>
        <v/>
      </c>
      <c r="Q13" s="177"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R13" s="177"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S13" s="177"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T13" s="177"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3" s="177"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V13" s="178"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W13" s="178"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X13" s="178"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Y13" s="17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Z13" s="180"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разви'!#REF!)/9)))))))))</f>
        <v/>
      </c>
      <c r="AA13" s="151" t="str">
        <f>'целевые ориентиры'!X13</f>
        <v/>
      </c>
      <c r="AB13" s="17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AC13" s="171" t="str">
        <f>IF('Познавательное развитие'!U14="","",IF('Познавательное развитие'!U14=2,"сформирован",IF('Познавательное развитие'!U14=0,"не сформирован", "в стадии формирования")))</f>
        <v/>
      </c>
      <c r="AD13" s="170" t="str">
        <f>IF('Речевое развитие'!W13="","",IF('Речевое развитие'!W13=2,"сформирован",IF('Речевое развитие'!W13=0,"не сформирован", "в стадии формирования")))</f>
        <v/>
      </c>
      <c r="AE13" s="181"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AF13" s="181"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G13" s="181" t="str">
        <f>IF('Художественно-эстетическое разв'!AF14="","",IF('Художественно-эстетическое разв'!AF14=2,"сформирован",IF('Художественно-эстетическое разв'!AF14=0,"не сформирован", "в стадии формирования")))</f>
        <v/>
      </c>
      <c r="AH13" s="170" t="str">
        <f>IF('Физическое развитие'!T13="","",IF('Физическое развитие'!T13=2,"сформирован",IF('Физическое развитие'!T13=0,"не сформирован", "в стадии формирования")))</f>
        <v/>
      </c>
      <c r="AI13" s="180" t="str">
        <f>IF('Социально-коммуникативное разви'!S14="","",IF('Познавательное развитие'!U14="","",IF('Речевое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развитие'!W13+'Художественно-эстетическое разв'!AD14+'Художественно-эстетическое разв'!AE14+'Художественно-эстетическое разв'!AF14+'Физическое развитие'!T13)/7)))))))</f>
        <v/>
      </c>
      <c r="AJ13" s="151" t="str">
        <f>'целевые ориентиры'!AH13</f>
        <v/>
      </c>
      <c r="AK13" s="172" t="str">
        <f>IF('Речевое развитие'!D13="","",IF('Речевое развитие'!D13=2,"сформирован",IF('Речевое развитие'!D13=0,"не сформирован", "в стадии формирования")))</f>
        <v/>
      </c>
      <c r="AL13" s="150" t="str">
        <f>IF('Речевое развитие'!F13="","",IF('Речевое развитие'!F13=2,"сформирован",IF('Речевое развитие'!F13=0,"не сформирован", "в стадии формирования")))</f>
        <v/>
      </c>
      <c r="AM13" s="150" t="str">
        <f>IF('Речевое развитие'!H13="","",IF('Речевое развитие'!H13=2,"сформирован",IF('Речевое развитие'!H13=0,"не сформирован", "в стадии формирования")))</f>
        <v/>
      </c>
      <c r="AN13" s="150" t="str">
        <f>IF('Речевое развитие'!I13="","",IF('Речевое развитие'!I13=2,"сформирован",IF('Речевое развитие'!I13=0,"не сформирован", "в стадии формирования")))</f>
        <v/>
      </c>
      <c r="AO13" s="150" t="str">
        <f>IF('Речевое развитие'!J13="","",IF('Речевое развитие'!J13=2,"сформирован",IF('Речевое развитие'!J13=0,"не сформирован", "в стадии формирования")))</f>
        <v/>
      </c>
      <c r="AP13" s="150" t="str">
        <f>IF('Речевое развитие'!K13="","",IF('Речевое развитие'!K13=2,"сформирован",IF('Речевое развитие'!K13=0,"не сформирован", "в стадии формирования")))</f>
        <v/>
      </c>
      <c r="AQ13" s="150" t="str">
        <f>IF('Речевое развитие'!M13="","",IF('Речевое развитие'!M13=2,"сформирован",IF('Речевое развитие'!M13=0,"не сформирован", "в стадии формирования")))</f>
        <v/>
      </c>
      <c r="AR13" s="150" t="str">
        <f>IF('Речевое развитие'!N13="","",IF('Речевое развитие'!N13=2,"сформирован",IF('Речевое развитие'!N13=0,"не сформирован", "в стадии формирования")))</f>
        <v/>
      </c>
      <c r="AS13" s="150" t="str">
        <f>IF('Речевое развитие'!O13="","",IF('Речевое развитие'!O13=2,"сформирован",IF('Речевое развитие'!O13=0,"не сформирован", "в стадии формирования")))</f>
        <v/>
      </c>
      <c r="AT13" s="180" t="str">
        <f>IF('Речевое развитие'!D13="","",IF('Речевое развитие'!F13="","",IF('Речевое развитие'!H13="","",IF('Речевое развитие'!I13="","",IF('Речевое развитие'!J13="","",IF('Речевое развитие'!K13="","",IF('Речевое развитие'!M13="","",IF('Речевое развитие'!N13="","",IF('Речевое развитие'!O13="","",('Речевое развитие'!D13+'Речевое развитие'!F13+'Речевое развитие'!H13+'Речевое развитие'!I13+'Речевое развитие'!J13+'Речевое развитие'!K13+'Речевое развитие'!M13+'Речевое развитие'!N13+'Речевое развитие'!O13)/9)))))))))</f>
        <v/>
      </c>
      <c r="AU13" s="151" t="str">
        <f>'целевые ориентиры'!AR13</f>
        <v/>
      </c>
      <c r="AV13" s="150" t="str">
        <f>IF('Физическое развитие'!D13="","",IF('Физическое развитие'!D13=2,"сформирован",IF('Физическое развитие'!D13=0,"не сформирован", "в стадии формирования")))</f>
        <v/>
      </c>
      <c r="AW13" s="150" t="str">
        <f>IF('Физическое развитие'!E13="","",IF('Физическое развитие'!E13=2,"сформирован",IF('Физическое развитие'!E13=0,"не сформирован", "в стадии формирования")))</f>
        <v/>
      </c>
      <c r="AX13" s="150" t="str">
        <f>IF('Физическое развитие'!G13="","",IF('Физическое развитие'!G13=2,"сформирован",IF('Физическое развитие'!G13=0,"не сформирован", "в стадии формирования")))</f>
        <v/>
      </c>
      <c r="AY13" s="150" t="e">
        <f>IF('Физическое развитие'!#REF!="","",IF('Физическое развитие'!#REF!=2,"сформирован",IF('Физическое развитие'!#REF!=0,"не сформирован", "в стадии формирования")))</f>
        <v>#REF!</v>
      </c>
      <c r="AZ13" s="150" t="str">
        <f>IF('Физическое развитие'!H13="","",IF('Физическое развитие'!H13=2,"сформирован",IF('Физическое развитие'!H13=0,"не сформирован", "в стадии формирования")))</f>
        <v/>
      </c>
      <c r="BA13" s="150" t="str">
        <f>IF('Физическое развитие'!I13="","",IF('Физическое развитие'!I13=2,"сформирован",IF('Физическое развитие'!I13=0,"не сформирован", "в стадии формирования")))</f>
        <v/>
      </c>
      <c r="BB13" s="150" t="str">
        <f>IF('Физическое развитие'!N13="","",IF('Физическое развитие'!N13=2,"сформирован",IF('Физическое развитие'!N13=0,"не сформирован", "в стадии формирования")))</f>
        <v/>
      </c>
      <c r="BC13" s="150" t="str">
        <f>IF('Физическое развитие'!O13="","",IF('Физическое развитие'!O13=2,"сформирован",IF('Физическое развитие'!O13=0,"не сформирован", "в стадии формирования")))</f>
        <v/>
      </c>
      <c r="BD13" s="150" t="str">
        <f>IF('Физическое развитие'!P13="","",IF('Физическое развитие'!P13=2,"сформирован",IF('Физическое развитие'!P13=0,"не сформирован", "в стадии формирования")))</f>
        <v/>
      </c>
      <c r="BE13" s="150" t="str">
        <f>IF('Физическое развитие'!S13="","",IF('Физическое развитие'!S13=2,"сформирован",IF('Физическое развитие'!S13=0,"не сформирован", "в стадии формирования")))</f>
        <v/>
      </c>
      <c r="BF13" s="150" t="str">
        <f>IF('Физическое развитие'!D13="","",IF('Физическое развитие'!E13="","",IF('Физическое развитие'!G13="","",IF('Физическое развитие'!#REF!="","",IF('Физическое развитие'!H13="","",IF('Физическое развитие'!I13="","",IF('Физическое развитие'!N13="","",IF('Физическое развитие'!O13="","",IF('Физическое развитие'!P13="","",IF('Физическое развитие'!S13="","",('Физическое развитие'!D13+'Физическое развитие'!E13+'Физическое развитие'!G13+'Физическое развитие'!#REF!+'Физическое развитие'!H13+'Физическое развитие'!I13+'Физическое развитие'!N13+'Физическое развитие'!O13+'Физическое развитие'!P13+'Физическое развитие'!S13)/10))))))))))</f>
        <v/>
      </c>
      <c r="BG13" s="151" t="str">
        <f>'целевые ориентиры'!BG13</f>
        <v/>
      </c>
      <c r="BH13" s="150"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BI13" s="150"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BJ13" s="150"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BK13" s="150"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BL13" s="150"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BM13" s="150"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BN13" s="150"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BO13" s="150"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BP13" s="150" t="str">
        <f>IF('Социально-коммуникативное разви'!AL14="","",IF('Социально-коммуникативное разви'!AL14=2,"сформирован",IF('Социально-коммуникативное разви'!AL14=0,"не сформирован", "в стадии формирования")))</f>
        <v/>
      </c>
      <c r="BQ13" s="150" t="str">
        <f>IF('Социально-коммуникативное разви'!AM14="","",IF('Социально-коммуникативное разви'!AM14=2,"сформирован",IF('Социально-коммуникативное разви'!AM14=0,"не сформирован", "в стадии формирования")))</f>
        <v/>
      </c>
      <c r="BR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3" s="150" t="str">
        <f>IF('Физическое развитие'!N13="","",IF('Физическое развитие'!N13=2,"сформирован",IF('Физическое развитие'!N13=0,"не сформирован", "в стадии формирования")))</f>
        <v/>
      </c>
      <c r="BT13" s="150" t="str">
        <f>IF('Физическое развитие'!Q13="","",IF('Физическое развитие'!Q13=2,"сформирован",IF('Физическое развитие'!Q13=0,"не сформирован", "в стадии формирования")))</f>
        <v/>
      </c>
      <c r="BU13" s="150" t="str">
        <f>IF('Физическое развитие'!U13="","",IF('Физическое развитие'!U13=2,"сформирован",IF('Физическое развитие'!U13=0,"не сформирован", "в стадии формирования")))</f>
        <v/>
      </c>
      <c r="BV13" s="150" t="str">
        <f>IF('Физическое развитие'!X13="","",IF('Физическое развитие'!X13=2,"сформирован",IF('Физическое развитие'!X13=0,"не сформирован", "в стадии формирования")))</f>
        <v/>
      </c>
      <c r="BW13" s="150" t="str">
        <f>IF('Физическое развитие'!Y13="","",IF('Физическое развитие'!Y13=2,"сформирован",IF('Физическое развитие'!Y13=0,"не сформирован", "в стадии формирования")))</f>
        <v/>
      </c>
      <c r="BX13" s="150" t="e">
        <f>IF('Физическое развитие'!#REF!="","",IF('Физическое развитие'!#REF!=2,"сформирован",IF('Физическое развитие'!#REF!=0,"не сформирован", "в стадии формирования")))</f>
        <v>#REF!</v>
      </c>
      <c r="BY13" s="150" t="str">
        <f>IF('Физическое развитие'!Z13="","",IF('Физическое развитие'!Z13=2,"сформирован",IF('Физическое развитие'!Z13=0,"не сформирован", "в стадии формирования")))</f>
        <v/>
      </c>
      <c r="BZ13" s="150" t="e">
        <f>IF('Физическое развитие'!#REF!="","",IF('Физическое развитие'!#REF!=2,"сформирован",IF('Физическое развитие'!#REF!=0,"не сформирован", "в стадии формирования")))</f>
        <v>#REF!</v>
      </c>
      <c r="CA13" s="180" t="str">
        <f>IF('Социально-коммуникативное разви'!Q14="","",IF('Социально-коммуникативное разви'!AD14="","",IF('Социально-коммуникативное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разви'!AM14="","",IF('Социально-коммуникативное разви'!#REF!="","",IF('Физическое развитие'!N13="","",IF('Физическое развитие'!Q13="","",IF('Физическое развитие'!U13="","",IF('Физическое развитие'!X13="","",IF('Физическое развитие'!Y13="","",IF('Физическое развитие'!#REF!="","",IF('Физическое развитие'!Z13="","",IF('Физическое развитие'!#REF!="","",('Социально-коммуникативное разви'!Q14+'Социально-коммуникативное разви'!AD14+'Социально-коммуникативное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разви'!AM14+'Социально-коммуникативное разви'!#REF!+'Физическое развитие'!N13+'Физическое развитие'!Q13+'Физическое развитие'!U13+'Физическое развитие'!X13+'Физическое развитие'!Y13+'Физическое развитие'!#REF!+'Физическое развитие'!#REF!)/19)))))))))))))))))))</f>
        <v/>
      </c>
      <c r="CB13" s="151" t="str">
        <f>'целевые ориентиры'!BY13</f>
        <v/>
      </c>
      <c r="CC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3" s="150"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E1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3" s="150"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CG13" s="150"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CH13" s="150" t="str">
        <f>IF('Познавательное развитие'!D14="","",IF('Познавательное развитие'!D14=2,"сформирован",IF('Познавательное развитие'!D14=0,"не сформирован", "в стадии формирования")))</f>
        <v/>
      </c>
      <c r="CI13" s="150" t="str">
        <f>IF('Познавательное развитие'!E14="","",IF('Познавательное развитие'!E14=2,"сформирован",IF('Познавательное развитие'!E14=0,"не сформирован", "в стадии формирования")))</f>
        <v/>
      </c>
      <c r="CJ13" s="150" t="e">
        <f>IF('Познавательное развитие'!#REF!="","",IF('Познавательное развитие'!#REF!=2,"сформирован",IF('Познавательное развитие'!#REF!=0,"не сформирован", "в стадии формирования")))</f>
        <v>#REF!</v>
      </c>
      <c r="CK13" s="150" t="str">
        <f>IF('Познавательное развитие'!F14="","",IF('Познавательное развитие'!F14=2,"сформирован",IF('Познавательное развитие'!F14=0,"не сформирован", "в стадии формирования")))</f>
        <v/>
      </c>
      <c r="CL13" s="150" t="str">
        <f>IF('Познавательное развитие'!I14="","",IF('Познавательное развитие'!I14=2,"сформирован",IF('Познавательное развитие'!I14=0,"не сформирован", "в стадии формирования")))</f>
        <v/>
      </c>
      <c r="CM13" s="150" t="str">
        <f>IF('Познавательное развитие'!J14="","",IF('Познавательное развитие'!J14=2,"сформирован",IF('Познавательное развитие'!J14=0,"не сформирован", "в стадии формирования")))</f>
        <v/>
      </c>
      <c r="CN13" s="150" t="str">
        <f>IF('Познавательное развитие'!K14="","",IF('Познавательное развитие'!K14=2,"сформирован",IF('Познавательное развитие'!K14=0,"не сформирован", "в стадии формирования")))</f>
        <v/>
      </c>
      <c r="CO13" s="150" t="str">
        <f>IF('Познавательное развитие'!L14="","",IF('Познавательное развитие'!L14=2,"сформирован",IF('Познавательное развитие'!L14=0,"не сформирован", "в стадии формирования")))</f>
        <v/>
      </c>
      <c r="CP13" s="150" t="e">
        <f>IF('Познавательное развитие'!#REF!="","",IF('Познавательное развитие'!#REF!=2,"сформирован",IF('Познавательное развитие'!#REF!=0,"не сформирован", "в стадии формирования")))</f>
        <v>#REF!</v>
      </c>
      <c r="CQ13" s="150" t="str">
        <f>IF('Познавательное развитие'!M14="","",IF('Познавательное развитие'!M14=2,"сформирован",IF('Познавательное развитие'!M14=0,"не сформирован", "в стадии формирования")))</f>
        <v/>
      </c>
      <c r="CR13" s="150" t="str">
        <f>IF('Познавательное развитие'!S14="","",IF('Познавательное развитие'!S14=2,"сформирован",IF('Познавательное развитие'!S14=0,"не сформирован", "в стадии формирования")))</f>
        <v/>
      </c>
      <c r="CS13" s="150" t="str">
        <f>IF('Познавательное развитие'!T14="","",IF('Познавательное развитие'!T14=2,"сформирован",IF('Познавательное развитие'!T14=0,"не сформирован", "в стадии формирования")))</f>
        <v/>
      </c>
      <c r="CT13" s="150" t="str">
        <f>IF('Познавательное развитие'!V14="","",IF('Познавательное развитие'!V14=2,"сформирован",IF('Познавательное развитие'!V14=0,"не сформирован", "в стадии формирования")))</f>
        <v/>
      </c>
      <c r="CU13" s="150" t="str">
        <f>IF('Познавательное развитие'!AD14="","",IF('Познавательное развитие'!AD14=2,"сформирован",IF('Познавательное развитие'!AD14=0,"не сформирован", "в стадии формирования")))</f>
        <v/>
      </c>
      <c r="CV13" s="150" t="e">
        <f>IF('Познавательное развитие'!#REF!="","",IF('Познавательное развитие'!#REF!=2,"сформирован",IF('Познавательное развитие'!#REF!=0,"не сформирован", "в стадии формирования")))</f>
        <v>#REF!</v>
      </c>
      <c r="CW13" s="150" t="str">
        <f>IF('Познавательное развитие'!AI14="","",IF('Познавательное развитие'!AI14=2,"сформирован",IF('Познавательное развитие'!AI14=0,"не сформирован", "в стадии формирования")))</f>
        <v/>
      </c>
      <c r="CX13" s="150" t="str">
        <f>IF('Познавательное развитие'!AK14="","",IF('Познавательное развитие'!AK14=2,"сформирован",IF('Познавательное развитие'!AK14=0,"не сформирован", "в стадии формирования")))</f>
        <v/>
      </c>
      <c r="CY13" s="150" t="e">
        <f>IF('Познавательное развитие'!#REF!="","",IF('Познавательное развитие'!#REF!=2,"сформирован",IF('Познавательное развитие'!#REF!=0,"не сформирован", "в стадии формирования")))</f>
        <v>#REF!</v>
      </c>
      <c r="CZ13" s="150" t="str">
        <f>IF('Познавательное развитие'!AL14="","",IF('Познавательное развитие'!AL14=2,"сформирован",IF('Познавательное развитие'!AL14=0,"не сформирован", "в стадии формирования")))</f>
        <v/>
      </c>
      <c r="DA13" s="150" t="str">
        <f>IF('Речевое развитие'!S13="","",IF('Речевое развитие'!S13=2,"сформирован",IF('Речевое развитие'!S13=0,"не сформирован", "в стадии формирования")))</f>
        <v/>
      </c>
      <c r="DB13" s="150" t="str">
        <f>IF('Речевое развитие'!T13="","",IF('Речевое развитие'!T13=2,"сформирован",IF('Речевое развитие'!T13=0,"не сформирован", "в стадии формирования")))</f>
        <v/>
      </c>
      <c r="DC13" s="150" t="str">
        <f>IF('Речевое развитие'!U13="","",IF('Речевое развитие'!U13=2,"сформирован",IF('Речевое развитие'!U13=0,"не сформирован", "в стадии формирования")))</f>
        <v/>
      </c>
      <c r="DD13" s="150" t="str">
        <f>IF('Речевое развитие'!V13="","",IF('Речевое развитие'!V13=2,"сформирован",IF('Речевое развитие'!V13=0,"не сформирован", "в стадии формирования")))</f>
        <v/>
      </c>
      <c r="DE13" s="150"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DF13" s="150" t="str">
        <f>IF('Художественно-эстетическое разв'!O14="","",IF('Художественно-эстетическое разв'!O14=2,"сформирован",IF('Художественно-эстетическое разв'!O14=0,"не сформирован", "в стадии формирования")))</f>
        <v/>
      </c>
      <c r="DG13" s="150"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DH13" s="180" t="e">
        <f>IF('Социально-коммуникативное разви'!#REF!="","",IF('Социально-коммуникативное разви'!M14="","",IF('Социально-коммуникативное разви'!#REF!="","",IF('Социально-коммуникативное разви'!O14="","",IF('Социально-коммуникативное разви'!T14="","",IF('Познавательное развитие'!D14="","",IF('Познавательное развитие'!E14="","",IF('Познавательное развитие'!#REF!="","",IF('Познавательное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развитие'!#REF!="","",IF('Познавательное развитие'!M14="","",IF('Познавательное развитие'!S14="","",IF('Познавательное развитие'!T14="","",IF('Познавательное развитие'!V14="","",IF('Познавательное развитие'!AD14="","",IF('Познавательное развитие'!#REF!="","",IF('Познавательное развитие'!AI14="","",IF('Познавательное развитие'!AK14="","",IF('Познавательное развитие'!#REF!="","",IF('Познавательное развитие'!AL14="","",IF('Речевое развитие'!S13="","",IF('Речевое развитие'!T13="","",IF('Речевое развитие'!U13="","",IF('Речевое развитие'!V13="","",IF('Художественно-эстетическое разв'!D14="","",IF('Художественно-эстетическое разв'!O14="","",IF('Художественно-эстетическое разв'!T14="","",('Социально-коммуникативное разви'!#REF!+'Социально-коммуникативное разви'!M14+'Социально-коммуникативное разви'!#REF!+'Социально-коммуникативное разви'!O14+'Социально-коммуникативное разви'!T14+'Познавательное развитие'!D14+'Познавательное развитие'!E14+'Познавательное развитие'!#REF!+'Познавательное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развитие'!#REF!+'Познавательное развитие'!M14+'Познавательное развитие'!S14+'Познавательное развитие'!T14+'Познавательное развитие'!V14+'Познавательное развитие'!AD14+'Познавательное развитие'!#REF!+'Познавательное развитие'!AI14+'Познавательное развитие'!AK14+'Познавательное развитие'!#REF!+'Познавательное развитие'!AL14+'Речевое развитие'!S13+'Речевое развитие'!T13+'Речевое развитие'!U13+'Речевое развитие'!V13+'Художественно-эстетическое разв'!D14+'Художественно-эстетическое разв'!O14+'Художественно-эстетическое разв'!T14)/31)))))))))))))))))))))))))))))))</f>
        <v>#REF!</v>
      </c>
      <c r="DI13" s="151" t="str">
        <f>'целевые ориентиры'!DC13</f>
        <v/>
      </c>
    </row>
    <row r="14" spans="1:127" s="96" customFormat="1">
      <c r="A14" s="96">
        <f>список!A12</f>
        <v>11</v>
      </c>
      <c r="B14" s="153" t="str">
        <f>IF(список!B12="","",список!B12)</f>
        <v/>
      </c>
      <c r="C14" s="149">
        <f>IF(список!C12="","",список!C12)</f>
        <v>0</v>
      </c>
      <c r="D14" s="155"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96"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96"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96"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96"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96" t="str">
        <f>IF('Познавательное развитие'!H15="","",IF('Познавательное развитие'!H15=2,"сформирован",IF('Познавательное развитие'!H15=0,"не сформирован", "в стадии формирования")))</f>
        <v/>
      </c>
      <c r="K14" s="96" t="e">
        <f>IF('Познавательное развитие'!#REF!="","",IF('Познавательное развитие'!#REF!=2,"сформирован",IF('Познавательное развитие'!#REF!=0,"не сформирован", "в стадии формирования")))</f>
        <v>#REF!</v>
      </c>
      <c r="L14" s="96" t="str">
        <f>IF('Речевое развитие'!X14="","",IF('Речевое развитие'!X14=2,"сформирован",IF('Речевое развитие'!X14=0,"не сформирован", "в стадии формирования")))</f>
        <v/>
      </c>
      <c r="M14" s="96"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149" t="str">
        <f>IF('Физическое развитие'!M14="","",IF('Физическое развитие'!M14=2,"сформирован",IF('Физическое развитие'!M14=0,"не сформирован", "в стадии формирования")))</f>
        <v/>
      </c>
      <c r="O14" s="166"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151" t="str">
        <f>'целевые ориентиры'!M14</f>
        <v/>
      </c>
      <c r="Q14" s="177"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R14" s="177"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S14" s="177"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T14" s="177"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4" s="177"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V14" s="178"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W14" s="178"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X14" s="178"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Y14" s="179"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Z14" s="180"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AA14" s="151" t="str">
        <f>'целевые ориентиры'!X14</f>
        <v/>
      </c>
      <c r="AB14" s="17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AC14" s="171" t="str">
        <f>IF('Познавательное развитие'!U15="","",IF('Познавательное развитие'!U15=2,"сформирован",IF('Познавательное развитие'!U15=0,"не сформирован", "в стадии формирования")))</f>
        <v/>
      </c>
      <c r="AD14" s="170" t="str">
        <f>IF('Речевое развитие'!W14="","",IF('Речевое развитие'!W14=2,"сформирован",IF('Речевое развитие'!W14=0,"не сформирован", "в стадии формирования")))</f>
        <v/>
      </c>
      <c r="AE14" s="181"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AF14" s="181"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G14" s="181" t="str">
        <f>IF('Художественно-эстетическое разв'!AF15="","",IF('Художественно-эстетическое разв'!AF15=2,"сформирован",IF('Художественно-эстетическое разв'!AF15=0,"не сформирован", "в стадии формирования")))</f>
        <v/>
      </c>
      <c r="AH14" s="170" t="str">
        <f>IF('Физическое развитие'!T14="","",IF('Физическое развитие'!T14=2,"сформирован",IF('Физическое развитие'!T14=0,"не сформирован", "в стадии формирования")))</f>
        <v/>
      </c>
      <c r="AI14" s="180" t="str">
        <f>IF('Социально-коммуникативное разви'!S15="","",IF('Познавательное развитие'!U15="","",IF('Речевое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развитие'!W14+'Художественно-эстетическое разв'!AD15+'Художественно-эстетическое разв'!AE15+'Художественно-эстетическое разв'!AF15+'Физическое развитие'!T14)/7)))))))</f>
        <v/>
      </c>
      <c r="AJ14" s="151" t="str">
        <f>'целевые ориентиры'!AH14</f>
        <v/>
      </c>
      <c r="AK14" s="172" t="str">
        <f>IF('Речевое развитие'!D14="","",IF('Речевое развитие'!D14=2,"сформирован",IF('Речевое развитие'!D14=0,"не сформирован", "в стадии формирования")))</f>
        <v/>
      </c>
      <c r="AL14" s="150" t="str">
        <f>IF('Речевое развитие'!F14="","",IF('Речевое развитие'!F14=2,"сформирован",IF('Речевое развитие'!F14=0,"не сформирован", "в стадии формирования")))</f>
        <v/>
      </c>
      <c r="AM14" s="150" t="str">
        <f>IF('Речевое развитие'!H14="","",IF('Речевое развитие'!H14=2,"сформирован",IF('Речевое развитие'!H14=0,"не сформирован", "в стадии формирования")))</f>
        <v/>
      </c>
      <c r="AN14" s="150" t="str">
        <f>IF('Речевое развитие'!I14="","",IF('Речевое развитие'!I14=2,"сформирован",IF('Речевое развитие'!I14=0,"не сформирован", "в стадии формирования")))</f>
        <v/>
      </c>
      <c r="AO14" s="150" t="str">
        <f>IF('Речевое развитие'!J14="","",IF('Речевое развитие'!J14=2,"сформирован",IF('Речевое развитие'!J14=0,"не сформирован", "в стадии формирования")))</f>
        <v/>
      </c>
      <c r="AP14" s="150" t="str">
        <f>IF('Речевое развитие'!K14="","",IF('Речевое развитие'!K14=2,"сформирован",IF('Речевое развитие'!K14=0,"не сформирован", "в стадии формирования")))</f>
        <v/>
      </c>
      <c r="AQ14" s="150" t="str">
        <f>IF('Речевое развитие'!M14="","",IF('Речевое развитие'!M14=2,"сформирован",IF('Речевое развитие'!M14=0,"не сформирован", "в стадии формирования")))</f>
        <v/>
      </c>
      <c r="AR14" s="150" t="str">
        <f>IF('Речевое развитие'!N14="","",IF('Речевое развитие'!N14=2,"сформирован",IF('Речевое развитие'!N14=0,"не сформирован", "в стадии формирования")))</f>
        <v/>
      </c>
      <c r="AS14" s="150" t="str">
        <f>IF('Речевое развитие'!O14="","",IF('Речевое развитие'!O14=2,"сформирован",IF('Речевое развитие'!O14=0,"не сформирован", "в стадии формирования")))</f>
        <v/>
      </c>
      <c r="AT14" s="180" t="str">
        <f>IF('Речевое развитие'!D14="","",IF('Речевое развитие'!F14="","",IF('Речевое развитие'!H14="","",IF('Речевое развитие'!I14="","",IF('Речевое развитие'!J14="","",IF('Речевое развитие'!K14="","",IF('Речевое развитие'!M14="","",IF('Речевое развитие'!N14="","",IF('Речевое развитие'!O14="","",('Речевое развитие'!D14+'Речевое развитие'!F14+'Речевое развитие'!H14+'Речевое развитие'!I14+'Речевое развитие'!J14+'Речевое развитие'!K14+'Речевое развитие'!M14+'Речевое развитие'!N14+'Речевое развитие'!O14)/9)))))))))</f>
        <v/>
      </c>
      <c r="AU14" s="151" t="str">
        <f>'целевые ориентиры'!AR14</f>
        <v/>
      </c>
      <c r="AV14" s="150" t="str">
        <f>IF('Физическое развитие'!D14="","",IF('Физическое развитие'!D14=2,"сформирован",IF('Физическое развитие'!D14=0,"не сформирован", "в стадии формирования")))</f>
        <v/>
      </c>
      <c r="AW14" s="150" t="str">
        <f>IF('Физическое развитие'!E14="","",IF('Физическое развитие'!E14=2,"сформирован",IF('Физическое развитие'!E14=0,"не сформирован", "в стадии формирования")))</f>
        <v/>
      </c>
      <c r="AX14" s="150" t="str">
        <f>IF('Физическое развитие'!G14="","",IF('Физическое развитие'!G14=2,"сформирован",IF('Физическое развитие'!G14=0,"не сформирован", "в стадии формирования")))</f>
        <v/>
      </c>
      <c r="AY14" s="150" t="e">
        <f>IF('Физическое развитие'!#REF!="","",IF('Физическое развитие'!#REF!=2,"сформирован",IF('Физическое развитие'!#REF!=0,"не сформирован", "в стадии формирования")))</f>
        <v>#REF!</v>
      </c>
      <c r="AZ14" s="150" t="str">
        <f>IF('Физическое развитие'!H14="","",IF('Физическое развитие'!H14=2,"сформирован",IF('Физическое развитие'!H14=0,"не сформирован", "в стадии формирования")))</f>
        <v/>
      </c>
      <c r="BA14" s="150" t="str">
        <f>IF('Физическое развитие'!I14="","",IF('Физическое развитие'!I14=2,"сформирован",IF('Физическое развитие'!I14=0,"не сформирован", "в стадии формирования")))</f>
        <v/>
      </c>
      <c r="BB14" s="150" t="str">
        <f>IF('Физическое развитие'!N14="","",IF('Физическое развитие'!N14=2,"сформирован",IF('Физическое развитие'!N14=0,"не сформирован", "в стадии формирования")))</f>
        <v/>
      </c>
      <c r="BC14" s="150" t="str">
        <f>IF('Физическое развитие'!O14="","",IF('Физическое развитие'!O14=2,"сформирован",IF('Физическое развитие'!O14=0,"не сформирован", "в стадии формирования")))</f>
        <v/>
      </c>
      <c r="BD14" s="150" t="str">
        <f>IF('Физическое развитие'!P14="","",IF('Физическое развитие'!P14=2,"сформирован",IF('Физическое развитие'!P14=0,"не сформирован", "в стадии формирования")))</f>
        <v/>
      </c>
      <c r="BE14" s="150" t="str">
        <f>IF('Физическое развитие'!S14="","",IF('Физическое развитие'!S14=2,"сформирован",IF('Физическое развитие'!S14=0,"не сформирован", "в стадии формирования")))</f>
        <v/>
      </c>
      <c r="BF14" s="150" t="str">
        <f>IF('Физическое развитие'!D14="","",IF('Физическое развитие'!E14="","",IF('Физическое развитие'!G14="","",IF('Физическое развитие'!#REF!="","",IF('Физическое развитие'!H14="","",IF('Физическое развитие'!I14="","",IF('Физическое развитие'!N14="","",IF('Физическое развитие'!O14="","",IF('Физическое развитие'!P14="","",IF('Физическое развитие'!S14="","",('Физическое развитие'!D14+'Физическое развитие'!E14+'Физическое развитие'!G14+'Физическое развитие'!#REF!+'Физическое развитие'!H14+'Физическое развитие'!I14+'Физическое развитие'!N14+'Физическое развитие'!O14+'Физическое развитие'!P14+'Физическое развитие'!S14)/10))))))))))</f>
        <v/>
      </c>
      <c r="BG14" s="151" t="str">
        <f>'целевые ориентиры'!BG14</f>
        <v/>
      </c>
      <c r="BH14" s="150"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BI14" s="150"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BJ14" s="150"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BK14" s="150"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BL14" s="150"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BM14" s="150"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BN14" s="150"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BO14" s="150"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BP14" s="150" t="str">
        <f>IF('Социально-коммуникативное разви'!AL15="","",IF('Социально-коммуникативное разви'!AL15=2,"сформирован",IF('Социально-коммуникативное разви'!AL15=0,"не сформирован", "в стадии формирования")))</f>
        <v/>
      </c>
      <c r="BQ14" s="150" t="str">
        <f>IF('Социально-коммуникативное разви'!AM15="","",IF('Социально-коммуникативное разви'!AM15=2,"сформирован",IF('Социально-коммуникативное разви'!AM15=0,"не сформирован", "в стадии формирования")))</f>
        <v/>
      </c>
      <c r="BR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4" s="150" t="str">
        <f>IF('Физическое развитие'!N14="","",IF('Физическое развитие'!N14=2,"сформирован",IF('Физическое развитие'!N14=0,"не сформирован", "в стадии формирования")))</f>
        <v/>
      </c>
      <c r="BT14" s="150" t="str">
        <f>IF('Физическое развитие'!Q14="","",IF('Физическое развитие'!Q14=2,"сформирован",IF('Физическое развитие'!Q14=0,"не сформирован", "в стадии формирования")))</f>
        <v/>
      </c>
      <c r="BU14" s="150" t="str">
        <f>IF('Физическое развитие'!U14="","",IF('Физическое развитие'!U14=2,"сформирован",IF('Физическое развитие'!U14=0,"не сформирован", "в стадии формирования")))</f>
        <v/>
      </c>
      <c r="BV14" s="150" t="str">
        <f>IF('Физическое развитие'!X14="","",IF('Физическое развитие'!X14=2,"сформирован",IF('Физическое развитие'!X14=0,"не сформирован", "в стадии формирования")))</f>
        <v/>
      </c>
      <c r="BW14" s="150" t="str">
        <f>IF('Физическое развитие'!Y14="","",IF('Физическое развитие'!Y14=2,"сформирован",IF('Физическое развитие'!Y14=0,"не сформирован", "в стадии формирования")))</f>
        <v/>
      </c>
      <c r="BX14" s="150" t="e">
        <f>IF('Физическое развитие'!#REF!="","",IF('Физическое развитие'!#REF!=2,"сформирован",IF('Физическое развитие'!#REF!=0,"не сформирован", "в стадии формирования")))</f>
        <v>#REF!</v>
      </c>
      <c r="BY14" s="150" t="str">
        <f>IF('Физическое развитие'!Z14="","",IF('Физическое развитие'!Z14=2,"сформирован",IF('Физическое развитие'!Z14=0,"не сформирован", "в стадии формирования")))</f>
        <v/>
      </c>
      <c r="BZ14" s="150" t="e">
        <f>IF('Физическое развитие'!#REF!="","",IF('Физическое развитие'!#REF!=2,"сформирован",IF('Физическое развитие'!#REF!=0,"не сформирован", "в стадии формирования")))</f>
        <v>#REF!</v>
      </c>
      <c r="CA14" s="180" t="str">
        <f>IF('Социально-коммуникативное разви'!Q15="","",IF('Социально-коммуникативное разви'!AD15="","",IF('Социально-коммуникативное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разви'!AM15="","",IF('Социально-коммуникативное разви'!#REF!="","",IF('Физическое развитие'!N14="","",IF('Физическое развитие'!Q14="","",IF('Физическое развитие'!U14="","",IF('Физическое развитие'!X14="","",IF('Физическое развитие'!Y14="","",IF('Физическое развитие'!#REF!="","",IF('Физическое развитие'!Z14="","",IF('Физическое развитие'!#REF!="","",('Социально-коммуникативное разви'!Q15+'Социально-коммуникативное разви'!AD15+'Социально-коммуникативное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разви'!AM15+'Социально-коммуникативное разви'!#REF!+'Физическое развитие'!N14+'Физическое развитие'!Q14+'Физическое развитие'!U14+'Физическое развитие'!X14+'Физическое развитие'!Y14+'Физическое развитие'!#REF!+'Физическое развитие'!#REF!)/19)))))))))))))))))))</f>
        <v/>
      </c>
      <c r="CB14" s="151" t="str">
        <f>'целевые ориентиры'!BY14</f>
        <v/>
      </c>
      <c r="CC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4" s="150"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E1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4" s="150"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CG14" s="150"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CH14" s="150" t="str">
        <f>IF('Познавательное развитие'!D15="","",IF('Познавательное развитие'!D15=2,"сформирован",IF('Познавательное развитие'!D15=0,"не сформирован", "в стадии формирования")))</f>
        <v/>
      </c>
      <c r="CI14" s="150" t="str">
        <f>IF('Познавательное развитие'!E15="","",IF('Познавательное развитие'!E15=2,"сформирован",IF('Познавательное развитие'!E15=0,"не сформирован", "в стадии формирования")))</f>
        <v/>
      </c>
      <c r="CJ14" s="150" t="e">
        <f>IF('Познавательное развитие'!#REF!="","",IF('Познавательное развитие'!#REF!=2,"сформирован",IF('Познавательное развитие'!#REF!=0,"не сформирован", "в стадии формирования")))</f>
        <v>#REF!</v>
      </c>
      <c r="CK14" s="150" t="str">
        <f>IF('Познавательное развитие'!F15="","",IF('Познавательное развитие'!F15=2,"сформирован",IF('Познавательное развитие'!F15=0,"не сформирован", "в стадии формирования")))</f>
        <v/>
      </c>
      <c r="CL14" s="150" t="str">
        <f>IF('Познавательное развитие'!I15="","",IF('Познавательное развитие'!I15=2,"сформирован",IF('Познавательное развитие'!I15=0,"не сформирован", "в стадии формирования")))</f>
        <v/>
      </c>
      <c r="CM14" s="150" t="str">
        <f>IF('Познавательное развитие'!J15="","",IF('Познавательное развитие'!J15=2,"сформирован",IF('Познавательное развитие'!J15=0,"не сформирован", "в стадии формирования")))</f>
        <v/>
      </c>
      <c r="CN14" s="150" t="str">
        <f>IF('Познавательное развитие'!K15="","",IF('Познавательное развитие'!K15=2,"сформирован",IF('Познавательное развитие'!K15=0,"не сформирован", "в стадии формирования")))</f>
        <v/>
      </c>
      <c r="CO14" s="150" t="str">
        <f>IF('Познавательное развитие'!L15="","",IF('Познавательное развитие'!L15=2,"сформирован",IF('Познавательное развитие'!L15=0,"не сформирован", "в стадии формирования")))</f>
        <v/>
      </c>
      <c r="CP14" s="150" t="e">
        <f>IF('Познавательное развитие'!#REF!="","",IF('Познавательное развитие'!#REF!=2,"сформирован",IF('Познавательное развитие'!#REF!=0,"не сформирован", "в стадии формирования")))</f>
        <v>#REF!</v>
      </c>
      <c r="CQ14" s="150" t="str">
        <f>IF('Познавательное развитие'!M15="","",IF('Познавательное развитие'!M15=2,"сформирован",IF('Познавательное развитие'!M15=0,"не сформирован", "в стадии формирования")))</f>
        <v/>
      </c>
      <c r="CR14" s="150" t="str">
        <f>IF('Познавательное развитие'!S15="","",IF('Познавательное развитие'!S15=2,"сформирован",IF('Познавательное развитие'!S15=0,"не сформирован", "в стадии формирования")))</f>
        <v/>
      </c>
      <c r="CS14" s="150" t="str">
        <f>IF('Познавательное развитие'!T15="","",IF('Познавательное развитие'!T15=2,"сформирован",IF('Познавательное развитие'!T15=0,"не сформирован", "в стадии формирования")))</f>
        <v/>
      </c>
      <c r="CT14" s="150" t="str">
        <f>IF('Познавательное развитие'!V15="","",IF('Познавательное развитие'!V15=2,"сформирован",IF('Познавательное развитие'!V15=0,"не сформирован", "в стадии формирования")))</f>
        <v/>
      </c>
      <c r="CU14" s="150" t="str">
        <f>IF('Познавательное развитие'!AD15="","",IF('Познавательное развитие'!AD15=2,"сформирован",IF('Познавательное развитие'!AD15=0,"не сформирован", "в стадии формирования")))</f>
        <v/>
      </c>
      <c r="CV14" s="150" t="e">
        <f>IF('Познавательное развитие'!#REF!="","",IF('Познавательное развитие'!#REF!=2,"сформирован",IF('Познавательное развитие'!#REF!=0,"не сформирован", "в стадии формирования")))</f>
        <v>#REF!</v>
      </c>
      <c r="CW14" s="150" t="str">
        <f>IF('Познавательное развитие'!AI15="","",IF('Познавательное развитие'!AI15=2,"сформирован",IF('Познавательное развитие'!AI15=0,"не сформирован", "в стадии формирования")))</f>
        <v/>
      </c>
      <c r="CX14" s="150" t="str">
        <f>IF('Познавательное развитие'!AK15="","",IF('Познавательное развитие'!AK15=2,"сформирован",IF('Познавательное развитие'!AK15=0,"не сформирован", "в стадии формирования")))</f>
        <v/>
      </c>
      <c r="CY14" s="150" t="e">
        <f>IF('Познавательное развитие'!#REF!="","",IF('Познавательное развитие'!#REF!=2,"сформирован",IF('Познавательное развитие'!#REF!=0,"не сформирован", "в стадии формирования")))</f>
        <v>#REF!</v>
      </c>
      <c r="CZ14" s="150" t="str">
        <f>IF('Познавательное развитие'!AL15="","",IF('Познавательное развитие'!AL15=2,"сформирован",IF('Познавательное развитие'!AL15=0,"не сформирован", "в стадии формирования")))</f>
        <v/>
      </c>
      <c r="DA14" s="150" t="str">
        <f>IF('Речевое развитие'!S14="","",IF('Речевое развитие'!S14=2,"сформирован",IF('Речевое развитие'!S14=0,"не сформирован", "в стадии формирования")))</f>
        <v/>
      </c>
      <c r="DB14" s="150" t="str">
        <f>IF('Речевое развитие'!T14="","",IF('Речевое развитие'!T14=2,"сформирован",IF('Речевое развитие'!T14=0,"не сформирован", "в стадии формирования")))</f>
        <v/>
      </c>
      <c r="DC14" s="150" t="str">
        <f>IF('Речевое развитие'!U14="","",IF('Речевое развитие'!U14=2,"сформирован",IF('Речевое развитие'!U14=0,"не сформирован", "в стадии формирования")))</f>
        <v/>
      </c>
      <c r="DD14" s="150" t="str">
        <f>IF('Речевое развитие'!V14="","",IF('Речевое развитие'!V14=2,"сформирован",IF('Речевое развитие'!V14=0,"не сформирован", "в стадии формирования")))</f>
        <v/>
      </c>
      <c r="DE14" s="150"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DF14" s="150" t="str">
        <f>IF('Художественно-эстетическое разв'!O15="","",IF('Художественно-эстетическое разв'!O15=2,"сформирован",IF('Художественно-эстетическое разв'!O15=0,"не сформирован", "в стадии формирования")))</f>
        <v/>
      </c>
      <c r="DG14" s="150"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DH14" s="180" t="e">
        <f>IF('Социально-коммуникативное разви'!#REF!="","",IF('Социально-коммуникативное разви'!M15="","",IF('Социально-коммуникативное разви'!#REF!="","",IF('Социально-коммуникативное разви'!O15="","",IF('Социально-коммуникативное разви'!T15="","",IF('Познавательное развитие'!D15="","",IF('Познавательное развитие'!E15="","",IF('Познавательное развитие'!#REF!="","",IF('Познавательное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развитие'!#REF!="","",IF('Познавательное развитие'!M15="","",IF('Познавательное развитие'!S15="","",IF('Познавательное развитие'!T15="","",IF('Познавательное развитие'!V15="","",IF('Познавательное развитие'!AD15="","",IF('Познавательное развитие'!#REF!="","",IF('Познавательное развитие'!AI15="","",IF('Познавательное развитие'!AK15="","",IF('Познавательное развитие'!#REF!="","",IF('Познавательное развитие'!AL15="","",IF('Речевое развитие'!S14="","",IF('Речевое развитие'!T14="","",IF('Речевое развитие'!U14="","",IF('Речевое развитие'!V14="","",IF('Художественно-эстетическое разв'!D15="","",IF('Художественно-эстетическое разв'!O15="","",IF('Художественно-эстетическое разв'!T15="","",('Социально-коммуникативное разви'!#REF!+'Социально-коммуникативное разви'!M15+'Социально-коммуникативное разви'!#REF!+'Социально-коммуникативное разви'!O15+'Социально-коммуникативное разви'!T15+'Познавательное развитие'!D15+'Познавательное развитие'!E15+'Познавательное развитие'!#REF!+'Познавательное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развитие'!#REF!+'Познавательное развитие'!M15+'Познавательное развитие'!S15+'Познавательное развитие'!T15+'Познавательное развитие'!V15+'Познавательное развитие'!AD15+'Познавательное развитие'!#REF!+'Познавательное развитие'!AI15+'Познавательное развитие'!AK15+'Познавательное развитие'!#REF!+'Познавательное развитие'!AL15+'Речевое развитие'!S14+'Речевое развитие'!T14+'Речевое развитие'!U14+'Речевое развитие'!V14+'Художественно-эстетическое разв'!D15+'Художественно-эстетическое разв'!O15+'Художественно-эстетическое разв'!T15)/31)))))))))))))))))))))))))))))))</f>
        <v>#REF!</v>
      </c>
      <c r="DI14" s="151" t="str">
        <f>'целевые ориентиры'!DC14</f>
        <v/>
      </c>
    </row>
    <row r="15" spans="1:127" s="96" customFormat="1">
      <c r="A15" s="96">
        <f>список!A13</f>
        <v>12</v>
      </c>
      <c r="B15" s="153" t="str">
        <f>IF(список!B13="","",список!B13)</f>
        <v/>
      </c>
      <c r="C15" s="149">
        <f>IF(список!C13="","",список!C13)</f>
        <v>0</v>
      </c>
      <c r="D15" s="155"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96"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96"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96"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96"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96" t="str">
        <f>IF('Познавательное развитие'!H16="","",IF('Познавательное развитие'!H16=2,"сформирован",IF('Познавательное развитие'!H16=0,"не сформирован", "в стадии формирования")))</f>
        <v/>
      </c>
      <c r="K15" s="96" t="e">
        <f>IF('Познавательное развитие'!#REF!="","",IF('Познавательное развитие'!#REF!=2,"сформирован",IF('Познавательное развитие'!#REF!=0,"не сформирован", "в стадии формирования")))</f>
        <v>#REF!</v>
      </c>
      <c r="L15" s="96" t="str">
        <f>IF('Речевое развитие'!X15="","",IF('Речевое развитие'!X15=2,"сформирован",IF('Речевое развитие'!X15=0,"не сформирован", "в стадии формирования")))</f>
        <v/>
      </c>
      <c r="M15" s="96"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149" t="str">
        <f>IF('Физическое развитие'!M15="","",IF('Физическое развитие'!M15=2,"сформирован",IF('Физическое развитие'!M15=0,"не сформирован", "в стадии формирования")))</f>
        <v/>
      </c>
      <c r="O15" s="166"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151" t="str">
        <f>'целевые ориентиры'!M15</f>
        <v/>
      </c>
      <c r="Q15" s="177"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R15" s="177"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S15" s="177"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T15" s="177"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5" s="177"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V15" s="178"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W15" s="178"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X15" s="178"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Y15" s="179"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Z15" s="180"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AA15" s="151" t="str">
        <f>'целевые ориентиры'!X15</f>
        <v/>
      </c>
      <c r="AB15" s="17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AC15" s="171" t="str">
        <f>IF('Познавательное развитие'!U16="","",IF('Познавательное развитие'!U16=2,"сформирован",IF('Познавательное развитие'!U16=0,"не сформирован", "в стадии формирования")))</f>
        <v/>
      </c>
      <c r="AD15" s="170" t="str">
        <f>IF('Речевое развитие'!W15="","",IF('Речевое развитие'!W15=2,"сформирован",IF('Речевое развитие'!W15=0,"не сформирован", "в стадии формирования")))</f>
        <v/>
      </c>
      <c r="AE15" s="181"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AF15" s="181"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G15" s="181" t="str">
        <f>IF('Художественно-эстетическое разв'!AF16="","",IF('Художественно-эстетическое разв'!AF16=2,"сформирован",IF('Художественно-эстетическое разв'!AF16=0,"не сформирован", "в стадии формирования")))</f>
        <v/>
      </c>
      <c r="AH15" s="170" t="str">
        <f>IF('Физическое развитие'!T15="","",IF('Физическое развитие'!T15=2,"сформирован",IF('Физическое развитие'!T15=0,"не сформирован", "в стадии формирования")))</f>
        <v/>
      </c>
      <c r="AI15" s="180" t="str">
        <f>IF('Социально-коммуникативное разви'!S16="","",IF('Познавательное развитие'!U16="","",IF('Речевое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развитие'!W15+'Художественно-эстетическое разв'!AD16+'Художественно-эстетическое разв'!AE16+'Художественно-эстетическое разв'!AF16+'Физическое развитие'!T15)/7)))))))</f>
        <v/>
      </c>
      <c r="AJ15" s="151" t="str">
        <f>'целевые ориентиры'!AH15</f>
        <v/>
      </c>
      <c r="AK15" s="172" t="str">
        <f>IF('Речевое развитие'!D15="","",IF('Речевое развитие'!D15=2,"сформирован",IF('Речевое развитие'!D15=0,"не сформирован", "в стадии формирования")))</f>
        <v/>
      </c>
      <c r="AL15" s="150" t="str">
        <f>IF('Речевое развитие'!F15="","",IF('Речевое развитие'!F15=2,"сформирован",IF('Речевое развитие'!F15=0,"не сформирован", "в стадии формирования")))</f>
        <v/>
      </c>
      <c r="AM15" s="150" t="str">
        <f>IF('Речевое развитие'!H15="","",IF('Речевое развитие'!H15=2,"сформирован",IF('Речевое развитие'!H15=0,"не сформирован", "в стадии формирования")))</f>
        <v/>
      </c>
      <c r="AN15" s="150" t="str">
        <f>IF('Речевое развитие'!I15="","",IF('Речевое развитие'!I15=2,"сформирован",IF('Речевое развитие'!I15=0,"не сформирован", "в стадии формирования")))</f>
        <v/>
      </c>
      <c r="AO15" s="150" t="str">
        <f>IF('Речевое развитие'!J15="","",IF('Речевое развитие'!J15=2,"сформирован",IF('Речевое развитие'!J15=0,"не сформирован", "в стадии формирования")))</f>
        <v/>
      </c>
      <c r="AP15" s="150" t="str">
        <f>IF('Речевое развитие'!K15="","",IF('Речевое развитие'!K15=2,"сформирован",IF('Речевое развитие'!K15=0,"не сформирован", "в стадии формирования")))</f>
        <v/>
      </c>
      <c r="AQ15" s="150" t="str">
        <f>IF('Речевое развитие'!M15="","",IF('Речевое развитие'!M15=2,"сформирован",IF('Речевое развитие'!M15=0,"не сформирован", "в стадии формирования")))</f>
        <v/>
      </c>
      <c r="AR15" s="150" t="str">
        <f>IF('Речевое развитие'!N15="","",IF('Речевое развитие'!N15=2,"сформирован",IF('Речевое развитие'!N15=0,"не сформирован", "в стадии формирования")))</f>
        <v/>
      </c>
      <c r="AS15" s="150" t="str">
        <f>IF('Речевое развитие'!O15="","",IF('Речевое развитие'!O15=2,"сформирован",IF('Речевое развитие'!O15=0,"не сформирован", "в стадии формирования")))</f>
        <v/>
      </c>
      <c r="AT15" s="180" t="str">
        <f>IF('Речевое развитие'!D15="","",IF('Речевое развитие'!F15="","",IF('Речевое развитие'!H15="","",IF('Речевое развитие'!I15="","",IF('Речевое развитие'!J15="","",IF('Речевое развитие'!K15="","",IF('Речевое развитие'!M15="","",IF('Речевое развитие'!N15="","",IF('Речевое развитие'!O15="","",('Речевое развитие'!D15+'Речевое развитие'!F15+'Речевое развитие'!H15+'Речевое развитие'!I15+'Речевое развитие'!J15+'Речевое развитие'!K15+'Речевое развитие'!M15+'Речевое развитие'!N15+'Речевое развитие'!O15)/9)))))))))</f>
        <v/>
      </c>
      <c r="AU15" s="151" t="str">
        <f>'целевые ориентиры'!AR15</f>
        <v/>
      </c>
      <c r="AV15" s="150" t="str">
        <f>IF('Физическое развитие'!D15="","",IF('Физическое развитие'!D15=2,"сформирован",IF('Физическое развитие'!D15=0,"не сформирован", "в стадии формирования")))</f>
        <v/>
      </c>
      <c r="AW15" s="150" t="str">
        <f>IF('Физическое развитие'!E15="","",IF('Физическое развитие'!E15=2,"сформирован",IF('Физическое развитие'!E15=0,"не сформирован", "в стадии формирования")))</f>
        <v/>
      </c>
      <c r="AX15" s="150" t="str">
        <f>IF('Физическое развитие'!G15="","",IF('Физическое развитие'!G15=2,"сформирован",IF('Физическое развитие'!G15=0,"не сформирован", "в стадии формирования")))</f>
        <v/>
      </c>
      <c r="AY15" s="150" t="e">
        <f>IF('Физическое развитие'!#REF!="","",IF('Физическое развитие'!#REF!=2,"сформирован",IF('Физическое развитие'!#REF!=0,"не сформирован", "в стадии формирования")))</f>
        <v>#REF!</v>
      </c>
      <c r="AZ15" s="150" t="str">
        <f>IF('Физическое развитие'!H15="","",IF('Физическое развитие'!H15=2,"сформирован",IF('Физическое развитие'!H15=0,"не сформирован", "в стадии формирования")))</f>
        <v/>
      </c>
      <c r="BA15" s="150" t="str">
        <f>IF('Физическое развитие'!I15="","",IF('Физическое развитие'!I15=2,"сформирован",IF('Физическое развитие'!I15=0,"не сформирован", "в стадии формирования")))</f>
        <v/>
      </c>
      <c r="BB15" s="150" t="str">
        <f>IF('Физическое развитие'!N15="","",IF('Физическое развитие'!N15=2,"сформирован",IF('Физическое развитие'!N15=0,"не сформирован", "в стадии формирования")))</f>
        <v/>
      </c>
      <c r="BC15" s="150" t="str">
        <f>IF('Физическое развитие'!O15="","",IF('Физическое развитие'!O15=2,"сформирован",IF('Физическое развитие'!O15=0,"не сформирован", "в стадии формирования")))</f>
        <v/>
      </c>
      <c r="BD15" s="150" t="str">
        <f>IF('Физическое развитие'!P15="","",IF('Физическое развитие'!P15=2,"сформирован",IF('Физическое развитие'!P15=0,"не сформирован", "в стадии формирования")))</f>
        <v/>
      </c>
      <c r="BE15" s="150" t="str">
        <f>IF('Физическое развитие'!S15="","",IF('Физическое развитие'!S15=2,"сформирован",IF('Физическое развитие'!S15=0,"не сформирован", "в стадии формирования")))</f>
        <v/>
      </c>
      <c r="BF15" s="150" t="str">
        <f>IF('Физическое развитие'!D15="","",IF('Физическое развитие'!E15="","",IF('Физическое развитие'!G15="","",IF('Физическое развитие'!#REF!="","",IF('Физическое развитие'!H15="","",IF('Физическое развитие'!I15="","",IF('Физическое развитие'!N15="","",IF('Физическое развитие'!O15="","",IF('Физическое развитие'!P15="","",IF('Физическое развитие'!S15="","",('Физическое развитие'!D15+'Физическое развитие'!E15+'Физическое развитие'!G15+'Физическое развитие'!#REF!+'Физическое развитие'!H15+'Физическое развитие'!I15+'Физическое развитие'!N15+'Физическое развитие'!O15+'Физическое развитие'!P15+'Физическое развитие'!S15)/10))))))))))</f>
        <v/>
      </c>
      <c r="BG15" s="151" t="str">
        <f>'целевые ориентиры'!BG15</f>
        <v/>
      </c>
      <c r="BH15" s="150"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BI15" s="150"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BJ15" s="150"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BK15" s="150"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BL15" s="150"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BM15" s="150"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BN15" s="150"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BO15" s="150"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BP15" s="150" t="str">
        <f>IF('Социально-коммуникативное разви'!AL16="","",IF('Социально-коммуникативное разви'!AL16=2,"сформирован",IF('Социально-коммуникативное разви'!AL16=0,"не сформирован", "в стадии формирования")))</f>
        <v/>
      </c>
      <c r="BQ15" s="150" t="str">
        <f>IF('Социально-коммуникативное разви'!AM16="","",IF('Социально-коммуникативное разви'!AM16=2,"сформирован",IF('Социально-коммуникативное разви'!AM16=0,"не сформирован", "в стадии формирования")))</f>
        <v/>
      </c>
      <c r="BR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5" s="150" t="str">
        <f>IF('Физическое развитие'!N15="","",IF('Физическое развитие'!N15=2,"сформирован",IF('Физическое развитие'!N15=0,"не сформирован", "в стадии формирования")))</f>
        <v/>
      </c>
      <c r="BT15" s="150" t="str">
        <f>IF('Физическое развитие'!Q15="","",IF('Физическое развитие'!Q15=2,"сформирован",IF('Физическое развитие'!Q15=0,"не сформирован", "в стадии формирования")))</f>
        <v/>
      </c>
      <c r="BU15" s="150" t="str">
        <f>IF('Физическое развитие'!U15="","",IF('Физическое развитие'!U15=2,"сформирован",IF('Физическое развитие'!U15=0,"не сформирован", "в стадии формирования")))</f>
        <v/>
      </c>
      <c r="BV15" s="150" t="str">
        <f>IF('Физическое развитие'!X15="","",IF('Физическое развитие'!X15=2,"сформирован",IF('Физическое развитие'!X15=0,"не сформирован", "в стадии формирования")))</f>
        <v/>
      </c>
      <c r="BW15" s="150" t="str">
        <f>IF('Физическое развитие'!Y15="","",IF('Физическое развитие'!Y15=2,"сформирован",IF('Физическое развитие'!Y15=0,"не сформирован", "в стадии формирования")))</f>
        <v/>
      </c>
      <c r="BX15" s="150" t="e">
        <f>IF('Физическое развитие'!#REF!="","",IF('Физическое развитие'!#REF!=2,"сформирован",IF('Физическое развитие'!#REF!=0,"не сформирован", "в стадии формирования")))</f>
        <v>#REF!</v>
      </c>
      <c r="BY15" s="150" t="str">
        <f>IF('Физическое развитие'!Z15="","",IF('Физическое развитие'!Z15=2,"сформирован",IF('Физическое развитие'!Z15=0,"не сформирован", "в стадии формирования")))</f>
        <v/>
      </c>
      <c r="BZ15" s="150" t="e">
        <f>IF('Физическое развитие'!#REF!="","",IF('Физическое развитие'!#REF!=2,"сформирован",IF('Физическое развитие'!#REF!=0,"не сформирован", "в стадии формирования")))</f>
        <v>#REF!</v>
      </c>
      <c r="CA15" s="180" t="str">
        <f>IF('Социально-коммуникативное разви'!Q16="","",IF('Социально-коммуникативное разви'!AD16="","",IF('Социально-коммуникативное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разви'!AM16="","",IF('Социально-коммуникативное разви'!#REF!="","",IF('Физическое развитие'!N15="","",IF('Физическое развитие'!Q15="","",IF('Физическое развитие'!U15="","",IF('Физическое развитие'!X15="","",IF('Физическое развитие'!Y15="","",IF('Физическое развитие'!#REF!="","",IF('Физическое развитие'!Z15="","",IF('Физическое развитие'!#REF!="","",('Социально-коммуникативное разви'!Q16+'Социально-коммуникативное разви'!AD16+'Социально-коммуникативное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разви'!AM16+'Социально-коммуникативное разви'!#REF!+'Физическое развитие'!N15+'Физическое развитие'!Q15+'Физическое развитие'!U15+'Физическое развитие'!X15+'Физическое развитие'!Y15+'Физическое развитие'!#REF!+'Физическое развитие'!#REF!)/19)))))))))))))))))))</f>
        <v/>
      </c>
      <c r="CB15" s="151" t="str">
        <f>'целевые ориентиры'!BY15</f>
        <v/>
      </c>
      <c r="CC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5" s="150"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E1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5" s="150"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CG15" s="150"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CH15" s="150" t="str">
        <f>IF('Познавательное развитие'!D16="","",IF('Познавательное развитие'!D16=2,"сформирован",IF('Познавательное развитие'!D16=0,"не сформирован", "в стадии формирования")))</f>
        <v/>
      </c>
      <c r="CI15" s="150" t="str">
        <f>IF('Познавательное развитие'!E16="","",IF('Познавательное развитие'!E16=2,"сформирован",IF('Познавательное развитие'!E16=0,"не сформирован", "в стадии формирования")))</f>
        <v/>
      </c>
      <c r="CJ15" s="150" t="e">
        <f>IF('Познавательное развитие'!#REF!="","",IF('Познавательное развитие'!#REF!=2,"сформирован",IF('Познавательное развитие'!#REF!=0,"не сформирован", "в стадии формирования")))</f>
        <v>#REF!</v>
      </c>
      <c r="CK15" s="150" t="str">
        <f>IF('Познавательное развитие'!F16="","",IF('Познавательное развитие'!F16=2,"сформирован",IF('Познавательное развитие'!F16=0,"не сформирован", "в стадии формирования")))</f>
        <v/>
      </c>
      <c r="CL15" s="150" t="str">
        <f>IF('Познавательное развитие'!I16="","",IF('Познавательное развитие'!I16=2,"сформирован",IF('Познавательное развитие'!I16=0,"не сформирован", "в стадии формирования")))</f>
        <v/>
      </c>
      <c r="CM15" s="150" t="str">
        <f>IF('Познавательное развитие'!J16="","",IF('Познавательное развитие'!J16=2,"сформирован",IF('Познавательное развитие'!J16=0,"не сформирован", "в стадии формирования")))</f>
        <v/>
      </c>
      <c r="CN15" s="150" t="str">
        <f>IF('Познавательное развитие'!K16="","",IF('Познавательное развитие'!K16=2,"сформирован",IF('Познавательное развитие'!K16=0,"не сформирован", "в стадии формирования")))</f>
        <v/>
      </c>
      <c r="CO15" s="150" t="str">
        <f>IF('Познавательное развитие'!L16="","",IF('Познавательное развитие'!L16=2,"сформирован",IF('Познавательное развитие'!L16=0,"не сформирован", "в стадии формирования")))</f>
        <v/>
      </c>
      <c r="CP15" s="150" t="e">
        <f>IF('Познавательное развитие'!#REF!="","",IF('Познавательное развитие'!#REF!=2,"сформирован",IF('Познавательное развитие'!#REF!=0,"не сформирован", "в стадии формирования")))</f>
        <v>#REF!</v>
      </c>
      <c r="CQ15" s="150" t="str">
        <f>IF('Познавательное развитие'!M16="","",IF('Познавательное развитие'!M16=2,"сформирован",IF('Познавательное развитие'!M16=0,"не сформирован", "в стадии формирования")))</f>
        <v/>
      </c>
      <c r="CR15" s="150" t="str">
        <f>IF('Познавательное развитие'!S16="","",IF('Познавательное развитие'!S16=2,"сформирован",IF('Познавательное развитие'!S16=0,"не сформирован", "в стадии формирования")))</f>
        <v/>
      </c>
      <c r="CS15" s="150" t="str">
        <f>IF('Познавательное развитие'!T16="","",IF('Познавательное развитие'!T16=2,"сформирован",IF('Познавательное развитие'!T16=0,"не сформирован", "в стадии формирования")))</f>
        <v/>
      </c>
      <c r="CT15" s="150" t="str">
        <f>IF('Познавательное развитие'!V16="","",IF('Познавательное развитие'!V16=2,"сформирован",IF('Познавательное развитие'!V16=0,"не сформирован", "в стадии формирования")))</f>
        <v/>
      </c>
      <c r="CU15" s="150" t="str">
        <f>IF('Познавательное развитие'!AD16="","",IF('Познавательное развитие'!AD16=2,"сформирован",IF('Познавательное развитие'!AD16=0,"не сформирован", "в стадии формирования")))</f>
        <v/>
      </c>
      <c r="CV15" s="150" t="e">
        <f>IF('Познавательное развитие'!#REF!="","",IF('Познавательное развитие'!#REF!=2,"сформирован",IF('Познавательное развитие'!#REF!=0,"не сформирован", "в стадии формирования")))</f>
        <v>#REF!</v>
      </c>
      <c r="CW15" s="150" t="str">
        <f>IF('Познавательное развитие'!AI16="","",IF('Познавательное развитие'!AI16=2,"сформирован",IF('Познавательное развитие'!AI16=0,"не сформирован", "в стадии формирования")))</f>
        <v/>
      </c>
      <c r="CX15" s="150" t="str">
        <f>IF('Познавательное развитие'!AK16="","",IF('Познавательное развитие'!AK16=2,"сформирован",IF('Познавательное развитие'!AK16=0,"не сформирован", "в стадии формирования")))</f>
        <v/>
      </c>
      <c r="CY15" s="150" t="e">
        <f>IF('Познавательное развитие'!#REF!="","",IF('Познавательное развитие'!#REF!=2,"сформирован",IF('Познавательное развитие'!#REF!=0,"не сформирован", "в стадии формирования")))</f>
        <v>#REF!</v>
      </c>
      <c r="CZ15" s="150" t="str">
        <f>IF('Познавательное развитие'!AL16="","",IF('Познавательное развитие'!AL16=2,"сформирован",IF('Познавательное развитие'!AL16=0,"не сформирован", "в стадии формирования")))</f>
        <v/>
      </c>
      <c r="DA15" s="150" t="str">
        <f>IF('Речевое развитие'!S15="","",IF('Речевое развитие'!S15=2,"сформирован",IF('Речевое развитие'!S15=0,"не сформирован", "в стадии формирования")))</f>
        <v/>
      </c>
      <c r="DB15" s="150" t="str">
        <f>IF('Речевое развитие'!T15="","",IF('Речевое развитие'!T15=2,"сформирован",IF('Речевое развитие'!T15=0,"не сформирован", "в стадии формирования")))</f>
        <v/>
      </c>
      <c r="DC15" s="150" t="str">
        <f>IF('Речевое развитие'!U15="","",IF('Речевое развитие'!U15=2,"сформирован",IF('Речевое развитие'!U15=0,"не сформирован", "в стадии формирования")))</f>
        <v/>
      </c>
      <c r="DD15" s="150" t="str">
        <f>IF('Речевое развитие'!V15="","",IF('Речевое развитие'!V15=2,"сформирован",IF('Речевое развитие'!V15=0,"не сформирован", "в стадии формирования")))</f>
        <v/>
      </c>
      <c r="DE15" s="150"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DF15" s="150" t="str">
        <f>IF('Художественно-эстетическое разв'!O16="","",IF('Художественно-эстетическое разв'!O16=2,"сформирован",IF('Художественно-эстетическое разв'!O16=0,"не сформирован", "в стадии формирования")))</f>
        <v/>
      </c>
      <c r="DG15" s="150"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DH15" s="180" t="e">
        <f>IF('Социально-коммуникативное разви'!#REF!="","",IF('Социально-коммуникативное разви'!M16="","",IF('Социально-коммуникативное разви'!#REF!="","",IF('Социально-коммуникативное разви'!O16="","",IF('Социально-коммуникативное разви'!T16="","",IF('Познавательное развитие'!D16="","",IF('Познавательное развитие'!E16="","",IF('Познавательное развитие'!#REF!="","",IF('Познавательное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развитие'!#REF!="","",IF('Познавательное развитие'!M16="","",IF('Познавательное развитие'!S16="","",IF('Познавательное развитие'!T16="","",IF('Познавательное развитие'!V16="","",IF('Познавательное развитие'!AD16="","",IF('Познавательное развитие'!#REF!="","",IF('Познавательное развитие'!AI16="","",IF('Познавательное развитие'!AK16="","",IF('Познавательное развитие'!#REF!="","",IF('Познавательное развитие'!AL16="","",IF('Речевое развитие'!S15="","",IF('Речевое развитие'!T15="","",IF('Речевое развитие'!U15="","",IF('Речевое развитие'!V15="","",IF('Художественно-эстетическое разв'!D16="","",IF('Художественно-эстетическое разв'!O16="","",IF('Художественно-эстетическое разв'!T16="","",('Социально-коммуникативное разви'!#REF!+'Социально-коммуникативное разви'!M16+'Социально-коммуникативное разви'!#REF!+'Социально-коммуникативное разви'!O16+'Социально-коммуникативное разви'!T16+'Познавательное развитие'!D16+'Познавательное развитие'!E16+'Познавательное развитие'!#REF!+'Познавательное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развитие'!#REF!+'Познавательное развитие'!M16+'Познавательное развитие'!S16+'Познавательное развитие'!T16+'Познавательное развитие'!V16+'Познавательное развитие'!AD16+'Познавательное развитие'!#REF!+'Познавательное развитие'!AI16+'Познавательное развитие'!AK16+'Познавательное развитие'!#REF!+'Познавательное развитие'!AL16+'Речевое развитие'!S15+'Речевое развитие'!T15+'Речевое развитие'!U15+'Речевое развитие'!V15+'Художественно-эстетическое разв'!D16+'Художественно-эстетическое разв'!O16+'Художественно-эстетическое разв'!T16)/31)))))))))))))))))))))))))))))))</f>
        <v>#REF!</v>
      </c>
      <c r="DI15" s="151" t="str">
        <f>'целевые ориентиры'!DC15</f>
        <v/>
      </c>
    </row>
    <row r="16" spans="1:127" s="96" customFormat="1">
      <c r="A16" s="96">
        <f>список!A14</f>
        <v>13</v>
      </c>
      <c r="B16" s="153" t="str">
        <f>IF(список!B14="","",список!B14)</f>
        <v/>
      </c>
      <c r="C16" s="149">
        <f>IF(список!C14="","",список!C14)</f>
        <v>0</v>
      </c>
      <c r="D16" s="155"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96"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96"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96"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96"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96" t="str">
        <f>IF('Познавательное развитие'!H17="","",IF('Познавательное развитие'!H17=2,"сформирован",IF('Познавательное развитие'!H17=0,"не сформирован", "в стадии формирования")))</f>
        <v/>
      </c>
      <c r="K16" s="96" t="e">
        <f>IF('Познавательное развитие'!#REF!="","",IF('Познавательное развитие'!#REF!=2,"сформирован",IF('Познавательное развитие'!#REF!=0,"не сформирован", "в стадии формирования")))</f>
        <v>#REF!</v>
      </c>
      <c r="L16" s="96" t="str">
        <f>IF('Речевое развитие'!X16="","",IF('Речевое развитие'!X16=2,"сформирован",IF('Речевое развитие'!X16=0,"не сформирован", "в стадии формирования")))</f>
        <v/>
      </c>
      <c r="M16" s="96"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149" t="str">
        <f>IF('Физическое развитие'!M16="","",IF('Физическое развитие'!M16=2,"сформирован",IF('Физическое развитие'!M16=0,"не сформирован", "в стадии формирования")))</f>
        <v/>
      </c>
      <c r="O16" s="166"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151" t="str">
        <f>'целевые ориентиры'!M16</f>
        <v/>
      </c>
      <c r="Q16" s="177"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R16" s="177"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S16" s="177"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T16" s="177"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6" s="177"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V16" s="178"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W16" s="178"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X16" s="178"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Y16" s="179"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Z16" s="180"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AA16" s="151" t="str">
        <f>'целевые ориентиры'!X16</f>
        <v/>
      </c>
      <c r="AB16" s="17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AC16" s="171" t="str">
        <f>IF('Познавательное развитие'!U17="","",IF('Познавательное развитие'!U17=2,"сформирован",IF('Познавательное развитие'!U17=0,"не сформирован", "в стадии формирования")))</f>
        <v/>
      </c>
      <c r="AD16" s="170" t="str">
        <f>IF('Речевое развитие'!W16="","",IF('Речевое развитие'!W16=2,"сформирован",IF('Речевое развитие'!W16=0,"не сформирован", "в стадии формирования")))</f>
        <v/>
      </c>
      <c r="AE16" s="181"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AF16" s="181"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G16" s="181" t="str">
        <f>IF('Художественно-эстетическое разв'!AF17="","",IF('Художественно-эстетическое разв'!AF17=2,"сформирован",IF('Художественно-эстетическое разв'!AF17=0,"не сформирован", "в стадии формирования")))</f>
        <v/>
      </c>
      <c r="AH16" s="170" t="str">
        <f>IF('Физическое развитие'!T16="","",IF('Физическое развитие'!T16=2,"сформирован",IF('Физическое развитие'!T16=0,"не сформирован", "в стадии формирования")))</f>
        <v/>
      </c>
      <c r="AI16" s="180" t="str">
        <f>IF('Социально-коммуникативное разви'!S17="","",IF('Познавательное развитие'!U17="","",IF('Речевое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развитие'!W16+'Художественно-эстетическое разв'!AD17+'Художественно-эстетическое разв'!AE17+'Художественно-эстетическое разв'!AF17+'Физическое развитие'!T16)/7)))))))</f>
        <v/>
      </c>
      <c r="AJ16" s="151" t="str">
        <f>'целевые ориентиры'!AH16</f>
        <v/>
      </c>
      <c r="AK16" s="172" t="str">
        <f>IF('Речевое развитие'!D16="","",IF('Речевое развитие'!D16=2,"сформирован",IF('Речевое развитие'!D16=0,"не сформирован", "в стадии формирования")))</f>
        <v/>
      </c>
      <c r="AL16" s="150" t="str">
        <f>IF('Речевое развитие'!F16="","",IF('Речевое развитие'!F16=2,"сформирован",IF('Речевое развитие'!F16=0,"не сформирован", "в стадии формирования")))</f>
        <v/>
      </c>
      <c r="AM16" s="150" t="str">
        <f>IF('Речевое развитие'!H16="","",IF('Речевое развитие'!H16=2,"сформирован",IF('Речевое развитие'!H16=0,"не сформирован", "в стадии формирования")))</f>
        <v/>
      </c>
      <c r="AN16" s="150" t="str">
        <f>IF('Речевое развитие'!I16="","",IF('Речевое развитие'!I16=2,"сформирован",IF('Речевое развитие'!I16=0,"не сформирован", "в стадии формирования")))</f>
        <v/>
      </c>
      <c r="AO16" s="150" t="str">
        <f>IF('Речевое развитие'!J16="","",IF('Речевое развитие'!J16=2,"сформирован",IF('Речевое развитие'!J16=0,"не сформирован", "в стадии формирования")))</f>
        <v/>
      </c>
      <c r="AP16" s="150" t="str">
        <f>IF('Речевое развитие'!K16="","",IF('Речевое развитие'!K16=2,"сформирован",IF('Речевое развитие'!K16=0,"не сформирован", "в стадии формирования")))</f>
        <v/>
      </c>
      <c r="AQ16" s="150" t="str">
        <f>IF('Речевое развитие'!M16="","",IF('Речевое развитие'!M16=2,"сформирован",IF('Речевое развитие'!M16=0,"не сформирован", "в стадии формирования")))</f>
        <v/>
      </c>
      <c r="AR16" s="150" t="str">
        <f>IF('Речевое развитие'!N16="","",IF('Речевое развитие'!N16=2,"сформирован",IF('Речевое развитие'!N16=0,"не сформирован", "в стадии формирования")))</f>
        <v/>
      </c>
      <c r="AS16" s="150" t="str">
        <f>IF('Речевое развитие'!O16="","",IF('Речевое развитие'!O16=2,"сформирован",IF('Речевое развитие'!O16=0,"не сформирован", "в стадии формирования")))</f>
        <v/>
      </c>
      <c r="AT16" s="180" t="str">
        <f>IF('Речевое развитие'!D16="","",IF('Речевое развитие'!F16="","",IF('Речевое развитие'!H16="","",IF('Речевое развитие'!I16="","",IF('Речевое развитие'!J16="","",IF('Речевое развитие'!K16="","",IF('Речевое развитие'!M16="","",IF('Речевое развитие'!N16="","",IF('Речевое развитие'!O16="","",('Речевое развитие'!D16+'Речевое развитие'!F16+'Речевое развитие'!H16+'Речевое развитие'!I16+'Речевое развитие'!J16+'Речевое развитие'!K16+'Речевое развитие'!M16+'Речевое развитие'!N16+'Речевое развитие'!O16)/9)))))))))</f>
        <v/>
      </c>
      <c r="AU16" s="151" t="str">
        <f>'целевые ориентиры'!AR16</f>
        <v/>
      </c>
      <c r="AV16" s="150" t="str">
        <f>IF('Физическое развитие'!D16="","",IF('Физическое развитие'!D16=2,"сформирован",IF('Физическое развитие'!D16=0,"не сформирован", "в стадии формирования")))</f>
        <v/>
      </c>
      <c r="AW16" s="150" t="str">
        <f>IF('Физическое развитие'!E16="","",IF('Физическое развитие'!E16=2,"сформирован",IF('Физическое развитие'!E16=0,"не сформирован", "в стадии формирования")))</f>
        <v/>
      </c>
      <c r="AX16" s="150" t="str">
        <f>IF('Физическое развитие'!G16="","",IF('Физическое развитие'!G16=2,"сформирован",IF('Физическое развитие'!G16=0,"не сформирован", "в стадии формирования")))</f>
        <v/>
      </c>
      <c r="AY16" s="150" t="e">
        <f>IF('Физическое развитие'!#REF!="","",IF('Физическое развитие'!#REF!=2,"сформирован",IF('Физическое развитие'!#REF!=0,"не сформирован", "в стадии формирования")))</f>
        <v>#REF!</v>
      </c>
      <c r="AZ16" s="150" t="str">
        <f>IF('Физическое развитие'!H16="","",IF('Физическое развитие'!H16=2,"сформирован",IF('Физическое развитие'!H16=0,"не сформирован", "в стадии формирования")))</f>
        <v/>
      </c>
      <c r="BA16" s="150" t="str">
        <f>IF('Физическое развитие'!I16="","",IF('Физическое развитие'!I16=2,"сформирован",IF('Физическое развитие'!I16=0,"не сформирован", "в стадии формирования")))</f>
        <v/>
      </c>
      <c r="BB16" s="150" t="str">
        <f>IF('Физическое развитие'!N16="","",IF('Физическое развитие'!N16=2,"сформирован",IF('Физическое развитие'!N16=0,"не сформирован", "в стадии формирования")))</f>
        <v/>
      </c>
      <c r="BC16" s="150" t="str">
        <f>IF('Физическое развитие'!O16="","",IF('Физическое развитие'!O16=2,"сформирован",IF('Физическое развитие'!O16=0,"не сформирован", "в стадии формирования")))</f>
        <v/>
      </c>
      <c r="BD16" s="150" t="str">
        <f>IF('Физическое развитие'!P16="","",IF('Физическое развитие'!P16=2,"сформирован",IF('Физическое развитие'!P16=0,"не сформирован", "в стадии формирования")))</f>
        <v/>
      </c>
      <c r="BE16" s="150" t="str">
        <f>IF('Физическое развитие'!S16="","",IF('Физическое развитие'!S16=2,"сформирован",IF('Физическое развитие'!S16=0,"не сформирован", "в стадии формирования")))</f>
        <v/>
      </c>
      <c r="BF16" s="150" t="str">
        <f>IF('Физическое развитие'!D16="","",IF('Физическое развитие'!E16="","",IF('Физическое развитие'!G16="","",IF('Физическое развитие'!#REF!="","",IF('Физическое развитие'!H16="","",IF('Физическое развитие'!I16="","",IF('Физическое развитие'!N16="","",IF('Физическое развитие'!O16="","",IF('Физическое развитие'!P16="","",IF('Физическое развитие'!S16="","",('Физическое развитие'!D16+'Физическое развитие'!E16+'Физическое развитие'!G16+'Физическое развитие'!#REF!+'Физическое развитие'!H16+'Физическое развитие'!I16+'Физическое развитие'!N16+'Физическое развитие'!O16+'Физическое развитие'!P16+'Физическое развитие'!S16)/10))))))))))</f>
        <v/>
      </c>
      <c r="BG16" s="151" t="str">
        <f>'целевые ориентиры'!BG16</f>
        <v/>
      </c>
      <c r="BH16" s="150"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BI16" s="150"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BJ16" s="150"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BK16" s="150"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BL16" s="150"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BM16" s="150"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BN16" s="150"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BO16" s="150"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BP16" s="150" t="str">
        <f>IF('Социально-коммуникативное разви'!AL17="","",IF('Социально-коммуникативное разви'!AL17=2,"сформирован",IF('Социально-коммуникативное разви'!AL17=0,"не сформирован", "в стадии формирования")))</f>
        <v/>
      </c>
      <c r="BQ16" s="150" t="str">
        <f>IF('Социально-коммуникативное разви'!AM17="","",IF('Социально-коммуникативное разви'!AM17=2,"сформирован",IF('Социально-коммуникативное разви'!AM17=0,"не сформирован", "в стадии формирования")))</f>
        <v/>
      </c>
      <c r="BR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6" s="150" t="str">
        <f>IF('Физическое развитие'!N16="","",IF('Физическое развитие'!N16=2,"сформирован",IF('Физическое развитие'!N16=0,"не сформирован", "в стадии формирования")))</f>
        <v/>
      </c>
      <c r="BT16" s="150" t="str">
        <f>IF('Физическое развитие'!Q16="","",IF('Физическое развитие'!Q16=2,"сформирован",IF('Физическое развитие'!Q16=0,"не сформирован", "в стадии формирования")))</f>
        <v/>
      </c>
      <c r="BU16" s="150" t="str">
        <f>IF('Физическое развитие'!U16="","",IF('Физическое развитие'!U16=2,"сформирован",IF('Физическое развитие'!U16=0,"не сформирован", "в стадии формирования")))</f>
        <v/>
      </c>
      <c r="BV16" s="150" t="str">
        <f>IF('Физическое развитие'!X16="","",IF('Физическое развитие'!X16=2,"сформирован",IF('Физическое развитие'!X16=0,"не сформирован", "в стадии формирования")))</f>
        <v/>
      </c>
      <c r="BW16" s="150" t="str">
        <f>IF('Физическое развитие'!Y16="","",IF('Физическое развитие'!Y16=2,"сформирован",IF('Физическое развитие'!Y16=0,"не сформирован", "в стадии формирования")))</f>
        <v/>
      </c>
      <c r="BX16" s="150" t="e">
        <f>IF('Физическое развитие'!#REF!="","",IF('Физическое развитие'!#REF!=2,"сформирован",IF('Физическое развитие'!#REF!=0,"не сформирован", "в стадии формирования")))</f>
        <v>#REF!</v>
      </c>
      <c r="BY16" s="150" t="str">
        <f>IF('Физическое развитие'!Z16="","",IF('Физическое развитие'!Z16=2,"сформирован",IF('Физическое развитие'!Z16=0,"не сформирован", "в стадии формирования")))</f>
        <v/>
      </c>
      <c r="BZ16" s="150" t="e">
        <f>IF('Физическое развитие'!#REF!="","",IF('Физическое развитие'!#REF!=2,"сформирован",IF('Физическое развитие'!#REF!=0,"не сформирован", "в стадии формирования")))</f>
        <v>#REF!</v>
      </c>
      <c r="CA16" s="180" t="str">
        <f>IF('Социально-коммуникативное разви'!Q17="","",IF('Социально-коммуникативное разви'!AD17="","",IF('Социально-коммуникативное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разви'!AM17="","",IF('Социально-коммуникативное разви'!#REF!="","",IF('Физическое развитие'!N16="","",IF('Физическое развитие'!Q16="","",IF('Физическое развитие'!U16="","",IF('Физическое развитие'!X16="","",IF('Физическое развитие'!Y16="","",IF('Физическое развитие'!#REF!="","",IF('Физическое развитие'!Z16="","",IF('Физическое развитие'!#REF!="","",('Социально-коммуникативное разви'!Q17+'Социально-коммуникативное разви'!AD17+'Социально-коммуникативное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разви'!AM17+'Социально-коммуникативное разви'!#REF!+'Физическое развитие'!N16+'Физическое развитие'!Q16+'Физическое развитие'!U16+'Физическое развитие'!X16+'Физическое развитие'!Y16+'Физическое развитие'!#REF!+'Физическое развитие'!#REF!)/19)))))))))))))))))))</f>
        <v/>
      </c>
      <c r="CB16" s="151" t="str">
        <f>'целевые ориентиры'!BY16</f>
        <v/>
      </c>
      <c r="CC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6" s="150"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E1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6" s="150"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CG16" s="150"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CH16" s="150" t="str">
        <f>IF('Познавательное развитие'!D17="","",IF('Познавательное развитие'!D17=2,"сформирован",IF('Познавательное развитие'!D17=0,"не сформирован", "в стадии формирования")))</f>
        <v/>
      </c>
      <c r="CI16" s="150" t="str">
        <f>IF('Познавательное развитие'!E17="","",IF('Познавательное развитие'!E17=2,"сформирован",IF('Познавательное развитие'!E17=0,"не сформирован", "в стадии формирования")))</f>
        <v/>
      </c>
      <c r="CJ16" s="150" t="e">
        <f>IF('Познавательное развитие'!#REF!="","",IF('Познавательное развитие'!#REF!=2,"сформирован",IF('Познавательное развитие'!#REF!=0,"не сформирован", "в стадии формирования")))</f>
        <v>#REF!</v>
      </c>
      <c r="CK16" s="150" t="str">
        <f>IF('Познавательное развитие'!F17="","",IF('Познавательное развитие'!F17=2,"сформирован",IF('Познавательное развитие'!F17=0,"не сформирован", "в стадии формирования")))</f>
        <v/>
      </c>
      <c r="CL16" s="150" t="str">
        <f>IF('Познавательное развитие'!I17="","",IF('Познавательное развитие'!I17=2,"сформирован",IF('Познавательное развитие'!I17=0,"не сформирован", "в стадии формирования")))</f>
        <v/>
      </c>
      <c r="CM16" s="150" t="str">
        <f>IF('Познавательное развитие'!J17="","",IF('Познавательное развитие'!J17=2,"сформирован",IF('Познавательное развитие'!J17=0,"не сформирован", "в стадии формирования")))</f>
        <v/>
      </c>
      <c r="CN16" s="150" t="str">
        <f>IF('Познавательное развитие'!K17="","",IF('Познавательное развитие'!K17=2,"сформирован",IF('Познавательное развитие'!K17=0,"не сформирован", "в стадии формирования")))</f>
        <v/>
      </c>
      <c r="CO16" s="150" t="str">
        <f>IF('Познавательное развитие'!L17="","",IF('Познавательное развитие'!L17=2,"сформирован",IF('Познавательное развитие'!L17=0,"не сформирован", "в стадии формирования")))</f>
        <v/>
      </c>
      <c r="CP16" s="150" t="e">
        <f>IF('Познавательное развитие'!#REF!="","",IF('Познавательное развитие'!#REF!=2,"сформирован",IF('Познавательное развитие'!#REF!=0,"не сформирован", "в стадии формирования")))</f>
        <v>#REF!</v>
      </c>
      <c r="CQ16" s="150" t="str">
        <f>IF('Познавательное развитие'!M17="","",IF('Познавательное развитие'!M17=2,"сформирован",IF('Познавательное развитие'!M17=0,"не сформирован", "в стадии формирования")))</f>
        <v/>
      </c>
      <c r="CR16" s="150" t="str">
        <f>IF('Познавательное развитие'!S17="","",IF('Познавательное развитие'!S17=2,"сформирован",IF('Познавательное развитие'!S17=0,"не сформирован", "в стадии формирования")))</f>
        <v/>
      </c>
      <c r="CS16" s="150" t="str">
        <f>IF('Познавательное развитие'!T17="","",IF('Познавательное развитие'!T17=2,"сформирован",IF('Познавательное развитие'!T17=0,"не сформирован", "в стадии формирования")))</f>
        <v/>
      </c>
      <c r="CT16" s="150" t="str">
        <f>IF('Познавательное развитие'!V17="","",IF('Познавательное развитие'!V17=2,"сформирован",IF('Познавательное развитие'!V17=0,"не сформирован", "в стадии формирования")))</f>
        <v/>
      </c>
      <c r="CU16" s="150" t="str">
        <f>IF('Познавательное развитие'!AD17="","",IF('Познавательное развитие'!AD17=2,"сформирован",IF('Познавательное развитие'!AD17=0,"не сформирован", "в стадии формирования")))</f>
        <v/>
      </c>
      <c r="CV16" s="150" t="e">
        <f>IF('Познавательное развитие'!#REF!="","",IF('Познавательное развитие'!#REF!=2,"сформирован",IF('Познавательное развитие'!#REF!=0,"не сформирован", "в стадии формирования")))</f>
        <v>#REF!</v>
      </c>
      <c r="CW16" s="150" t="str">
        <f>IF('Познавательное развитие'!AI17="","",IF('Познавательное развитие'!AI17=2,"сформирован",IF('Познавательное развитие'!AI17=0,"не сформирован", "в стадии формирования")))</f>
        <v/>
      </c>
      <c r="CX16" s="150" t="str">
        <f>IF('Познавательное развитие'!AK17="","",IF('Познавательное развитие'!AK17=2,"сформирован",IF('Познавательное развитие'!AK17=0,"не сформирован", "в стадии формирования")))</f>
        <v/>
      </c>
      <c r="CY16" s="150" t="e">
        <f>IF('Познавательное развитие'!#REF!="","",IF('Познавательное развитие'!#REF!=2,"сформирован",IF('Познавательное развитие'!#REF!=0,"не сформирован", "в стадии формирования")))</f>
        <v>#REF!</v>
      </c>
      <c r="CZ16" s="150" t="str">
        <f>IF('Познавательное развитие'!AL17="","",IF('Познавательное развитие'!AL17=2,"сформирован",IF('Познавательное развитие'!AL17=0,"не сформирован", "в стадии формирования")))</f>
        <v/>
      </c>
      <c r="DA16" s="150" t="str">
        <f>IF('Речевое развитие'!S16="","",IF('Речевое развитие'!S16=2,"сформирован",IF('Речевое развитие'!S16=0,"не сформирован", "в стадии формирования")))</f>
        <v/>
      </c>
      <c r="DB16" s="150" t="str">
        <f>IF('Речевое развитие'!T16="","",IF('Речевое развитие'!T16=2,"сформирован",IF('Речевое развитие'!T16=0,"не сформирован", "в стадии формирования")))</f>
        <v/>
      </c>
      <c r="DC16" s="150" t="str">
        <f>IF('Речевое развитие'!U16="","",IF('Речевое развитие'!U16=2,"сформирован",IF('Речевое развитие'!U16=0,"не сформирован", "в стадии формирования")))</f>
        <v/>
      </c>
      <c r="DD16" s="150" t="str">
        <f>IF('Речевое развитие'!V16="","",IF('Речевое развитие'!V16=2,"сформирован",IF('Речевое развитие'!V16=0,"не сформирован", "в стадии формирования")))</f>
        <v/>
      </c>
      <c r="DE16" s="150"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DF16" s="150" t="str">
        <f>IF('Художественно-эстетическое разв'!O17="","",IF('Художественно-эстетическое разв'!O17=2,"сформирован",IF('Художественно-эстетическое разв'!O17=0,"не сформирован", "в стадии формирования")))</f>
        <v/>
      </c>
      <c r="DG16" s="150"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DH16" s="180" t="e">
        <f>IF('Социально-коммуникативное разви'!#REF!="","",IF('Социально-коммуникативное разви'!M17="","",IF('Социально-коммуникативное разви'!#REF!="","",IF('Социально-коммуникативное разви'!O17="","",IF('Социально-коммуникативное разви'!T17="","",IF('Познавательное развитие'!D17="","",IF('Познавательное развитие'!E17="","",IF('Познавательное развитие'!#REF!="","",IF('Познавательное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развитие'!#REF!="","",IF('Познавательное развитие'!M17="","",IF('Познавательное развитие'!S17="","",IF('Познавательное развитие'!T17="","",IF('Познавательное развитие'!V17="","",IF('Познавательное развитие'!AD17="","",IF('Познавательное развитие'!#REF!="","",IF('Познавательное развитие'!AI17="","",IF('Познавательное развитие'!AK17="","",IF('Познавательное развитие'!#REF!="","",IF('Познавательное развитие'!AL17="","",IF('Речевое развитие'!S16="","",IF('Речевое развитие'!T16="","",IF('Речевое развитие'!U16="","",IF('Речевое развитие'!V16="","",IF('Художественно-эстетическое разв'!D17="","",IF('Художественно-эстетическое разв'!O17="","",IF('Художественно-эстетическое разв'!T17="","",('Социально-коммуникативное разви'!#REF!+'Социально-коммуникативное разви'!M17+'Социально-коммуникативное разви'!#REF!+'Социально-коммуникативное разви'!O17+'Социально-коммуникативное разви'!T17+'Познавательное развитие'!D17+'Познавательное развитие'!E17+'Познавательное развитие'!#REF!+'Познавательное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развитие'!#REF!+'Познавательное развитие'!M17+'Познавательное развитие'!S17+'Познавательное развитие'!T17+'Познавательное развитие'!V17+'Познавательное развитие'!AD17+'Познавательное развитие'!#REF!+'Познавательное развитие'!AI17+'Познавательное развитие'!AK17+'Познавательное развитие'!#REF!+'Познавательное развитие'!AL17+'Речевое развитие'!S16+'Речевое развитие'!T16+'Речевое развитие'!U16+'Речевое развитие'!V16+'Художественно-эстетическое разв'!D17+'Художественно-эстетическое разв'!O17+'Художественно-эстетическое разв'!T17)/31)))))))))))))))))))))))))))))))</f>
        <v>#REF!</v>
      </c>
      <c r="DI16" s="151" t="str">
        <f>'целевые ориентиры'!DC16</f>
        <v/>
      </c>
    </row>
    <row r="17" spans="1:113" s="96" customFormat="1">
      <c r="A17" s="96">
        <f>список!A15</f>
        <v>14</v>
      </c>
      <c r="B17" s="153" t="str">
        <f>IF(список!B15="","",список!B15)</f>
        <v/>
      </c>
      <c r="C17" s="149">
        <f>IF(список!C15="","",список!C15)</f>
        <v>0</v>
      </c>
      <c r="D17" s="155"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96"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96"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96"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96"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96" t="str">
        <f>IF('Познавательное развитие'!H18="","",IF('Познавательное развитие'!H18=2,"сформирован",IF('Познавательное развитие'!H18=0,"не сформирован", "в стадии формирования")))</f>
        <v/>
      </c>
      <c r="K17" s="96" t="e">
        <f>IF('Познавательное развитие'!#REF!="","",IF('Познавательное развитие'!#REF!=2,"сформирован",IF('Познавательное развитие'!#REF!=0,"не сформирован", "в стадии формирования")))</f>
        <v>#REF!</v>
      </c>
      <c r="L17" s="96" t="str">
        <f>IF('Речевое развитие'!X17="","",IF('Речевое развитие'!X17=2,"сформирован",IF('Речевое развитие'!X17=0,"не сформирован", "в стадии формирования")))</f>
        <v/>
      </c>
      <c r="M17" s="96"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149" t="str">
        <f>IF('Физическое развитие'!M17="","",IF('Физическое развитие'!M17=2,"сформирован",IF('Физическое развитие'!M17=0,"не сформирован", "в стадии формирования")))</f>
        <v/>
      </c>
      <c r="O17" s="166"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151" t="str">
        <f>'целевые ориентиры'!M17</f>
        <v/>
      </c>
      <c r="Q17" s="177"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R17" s="177"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S17" s="177"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T17" s="177"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7" s="177"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V17" s="178"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W17" s="178"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X17" s="178"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Y17" s="179"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Z17" s="180"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AA17" s="151" t="str">
        <f>'целевые ориентиры'!X17</f>
        <v/>
      </c>
      <c r="AB17" s="17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AC17" s="171" t="str">
        <f>IF('Познавательное развитие'!U18="","",IF('Познавательное развитие'!U18=2,"сформирован",IF('Познавательное развитие'!U18=0,"не сформирован", "в стадии формирования")))</f>
        <v/>
      </c>
      <c r="AD17" s="170" t="str">
        <f>IF('Речевое развитие'!W17="","",IF('Речевое развитие'!W17=2,"сформирован",IF('Речевое развитие'!W17=0,"не сформирован", "в стадии формирования")))</f>
        <v/>
      </c>
      <c r="AE17" s="181"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AF17" s="181"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G17" s="181" t="str">
        <f>IF('Художественно-эстетическое разв'!AF18="","",IF('Художественно-эстетическое разв'!AF18=2,"сформирован",IF('Художественно-эстетическое разв'!AF18=0,"не сформирован", "в стадии формирования")))</f>
        <v/>
      </c>
      <c r="AH17" s="170" t="str">
        <f>IF('Физическое развитие'!T17="","",IF('Физическое развитие'!T17=2,"сформирован",IF('Физическое развитие'!T17=0,"не сформирован", "в стадии формирования")))</f>
        <v/>
      </c>
      <c r="AI17" s="180" t="str">
        <f>IF('Социально-коммуникативное разви'!S18="","",IF('Познавательное развитие'!U18="","",IF('Речевое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развитие'!W17+'Художественно-эстетическое разв'!AD18+'Художественно-эстетическое разв'!AE18+'Художественно-эстетическое разв'!AF18+'Физическое развитие'!T17)/7)))))))</f>
        <v/>
      </c>
      <c r="AJ17" s="151" t="str">
        <f>'целевые ориентиры'!AH17</f>
        <v/>
      </c>
      <c r="AK17" s="172" t="str">
        <f>IF('Речевое развитие'!D17="","",IF('Речевое развитие'!D17=2,"сформирован",IF('Речевое развитие'!D17=0,"не сформирован", "в стадии формирования")))</f>
        <v/>
      </c>
      <c r="AL17" s="150" t="str">
        <f>IF('Речевое развитие'!F17="","",IF('Речевое развитие'!F17=2,"сформирован",IF('Речевое развитие'!F17=0,"не сформирован", "в стадии формирования")))</f>
        <v/>
      </c>
      <c r="AM17" s="150" t="str">
        <f>IF('Речевое развитие'!H17="","",IF('Речевое развитие'!H17=2,"сформирован",IF('Речевое развитие'!H17=0,"не сформирован", "в стадии формирования")))</f>
        <v/>
      </c>
      <c r="AN17" s="150" t="str">
        <f>IF('Речевое развитие'!I17="","",IF('Речевое развитие'!I17=2,"сформирован",IF('Речевое развитие'!I17=0,"не сформирован", "в стадии формирования")))</f>
        <v/>
      </c>
      <c r="AO17" s="150" t="str">
        <f>IF('Речевое развитие'!J17="","",IF('Речевое развитие'!J17=2,"сформирован",IF('Речевое развитие'!J17=0,"не сформирован", "в стадии формирования")))</f>
        <v/>
      </c>
      <c r="AP17" s="150" t="str">
        <f>IF('Речевое развитие'!K17="","",IF('Речевое развитие'!K17=2,"сформирован",IF('Речевое развитие'!K17=0,"не сформирован", "в стадии формирования")))</f>
        <v/>
      </c>
      <c r="AQ17" s="150" t="str">
        <f>IF('Речевое развитие'!M17="","",IF('Речевое развитие'!M17=2,"сформирован",IF('Речевое развитие'!M17=0,"не сформирован", "в стадии формирования")))</f>
        <v/>
      </c>
      <c r="AR17" s="150" t="str">
        <f>IF('Речевое развитие'!N17="","",IF('Речевое развитие'!N17=2,"сформирован",IF('Речевое развитие'!N17=0,"не сформирован", "в стадии формирования")))</f>
        <v/>
      </c>
      <c r="AS17" s="150" t="str">
        <f>IF('Речевое развитие'!O17="","",IF('Речевое развитие'!O17=2,"сформирован",IF('Речевое развитие'!O17=0,"не сформирован", "в стадии формирования")))</f>
        <v/>
      </c>
      <c r="AT17" s="180" t="str">
        <f>IF('Речевое развитие'!D17="","",IF('Речевое развитие'!F17="","",IF('Речевое развитие'!H17="","",IF('Речевое развитие'!I17="","",IF('Речевое развитие'!J17="","",IF('Речевое развитие'!K17="","",IF('Речевое развитие'!M17="","",IF('Речевое развитие'!N17="","",IF('Речевое развитие'!O17="","",('Речевое развитие'!D17+'Речевое развитие'!F17+'Речевое развитие'!H17+'Речевое развитие'!I17+'Речевое развитие'!J17+'Речевое развитие'!K17+'Речевое развитие'!M17+'Речевое развитие'!N17+'Речевое развитие'!O17)/9)))))))))</f>
        <v/>
      </c>
      <c r="AU17" s="151" t="str">
        <f>'целевые ориентиры'!AR17</f>
        <v/>
      </c>
      <c r="AV17" s="150" t="str">
        <f>IF('Физическое развитие'!D17="","",IF('Физическое развитие'!D17=2,"сформирован",IF('Физическое развитие'!D17=0,"не сформирован", "в стадии формирования")))</f>
        <v/>
      </c>
      <c r="AW17" s="150" t="str">
        <f>IF('Физическое развитие'!E17="","",IF('Физическое развитие'!E17=2,"сформирован",IF('Физическое развитие'!E17=0,"не сформирован", "в стадии формирования")))</f>
        <v/>
      </c>
      <c r="AX17" s="150" t="str">
        <f>IF('Физическое развитие'!G17="","",IF('Физическое развитие'!G17=2,"сформирован",IF('Физическое развитие'!G17=0,"не сформирован", "в стадии формирования")))</f>
        <v/>
      </c>
      <c r="AY17" s="150" t="e">
        <f>IF('Физическое развитие'!#REF!="","",IF('Физическое развитие'!#REF!=2,"сформирован",IF('Физическое развитие'!#REF!=0,"не сформирован", "в стадии формирования")))</f>
        <v>#REF!</v>
      </c>
      <c r="AZ17" s="150" t="str">
        <f>IF('Физическое развитие'!H17="","",IF('Физическое развитие'!H17=2,"сформирован",IF('Физическое развитие'!H17=0,"не сформирован", "в стадии формирования")))</f>
        <v/>
      </c>
      <c r="BA17" s="150" t="str">
        <f>IF('Физическое развитие'!I17="","",IF('Физическое развитие'!I17=2,"сформирован",IF('Физическое развитие'!I17=0,"не сформирован", "в стадии формирования")))</f>
        <v/>
      </c>
      <c r="BB17" s="150" t="str">
        <f>IF('Физическое развитие'!N17="","",IF('Физическое развитие'!N17=2,"сформирован",IF('Физическое развитие'!N17=0,"не сформирован", "в стадии формирования")))</f>
        <v/>
      </c>
      <c r="BC17" s="150" t="str">
        <f>IF('Физическое развитие'!O17="","",IF('Физическое развитие'!O17=2,"сформирован",IF('Физическое развитие'!O17=0,"не сформирован", "в стадии формирования")))</f>
        <v/>
      </c>
      <c r="BD17" s="150" t="str">
        <f>IF('Физическое развитие'!P17="","",IF('Физическое развитие'!P17=2,"сформирован",IF('Физическое развитие'!P17=0,"не сформирован", "в стадии формирования")))</f>
        <v/>
      </c>
      <c r="BE17" s="150" t="str">
        <f>IF('Физическое развитие'!S17="","",IF('Физическое развитие'!S17=2,"сформирован",IF('Физическое развитие'!S17=0,"не сформирован", "в стадии формирования")))</f>
        <v/>
      </c>
      <c r="BF17" s="150" t="str">
        <f>IF('Физическое развитие'!D17="","",IF('Физическое развитие'!E17="","",IF('Физическое развитие'!G17="","",IF('Физическое развитие'!#REF!="","",IF('Физическое развитие'!H17="","",IF('Физическое развитие'!I17="","",IF('Физическое развитие'!N17="","",IF('Физическое развитие'!O17="","",IF('Физическое развитие'!P17="","",IF('Физическое развитие'!S17="","",('Физическое развитие'!D17+'Физическое развитие'!E17+'Физическое развитие'!G17+'Физическое развитие'!#REF!+'Физическое развитие'!H17+'Физическое развитие'!I17+'Физическое развитие'!N17+'Физическое развитие'!O17+'Физическое развитие'!P17+'Физическое развитие'!S17)/10))))))))))</f>
        <v/>
      </c>
      <c r="BG17" s="151" t="str">
        <f>'целевые ориентиры'!BG17</f>
        <v/>
      </c>
      <c r="BH17" s="150"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BI17" s="150"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BJ17" s="150"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BK17" s="150"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BL17" s="150"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BM17" s="150"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BN17" s="150"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BO17" s="150"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BP17" s="150" t="str">
        <f>IF('Социально-коммуникативное разви'!AL18="","",IF('Социально-коммуникативное разви'!AL18=2,"сформирован",IF('Социально-коммуникативное разви'!AL18=0,"не сформирован", "в стадии формирования")))</f>
        <v/>
      </c>
      <c r="BQ17" s="150" t="str">
        <f>IF('Социально-коммуникативное разви'!AM18="","",IF('Социально-коммуникативное разви'!AM18=2,"сформирован",IF('Социально-коммуникативное разви'!AM18=0,"не сформирован", "в стадии формирования")))</f>
        <v/>
      </c>
      <c r="BR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7" s="150" t="str">
        <f>IF('Физическое развитие'!N17="","",IF('Физическое развитие'!N17=2,"сформирован",IF('Физическое развитие'!N17=0,"не сформирован", "в стадии формирования")))</f>
        <v/>
      </c>
      <c r="BT17" s="150" t="str">
        <f>IF('Физическое развитие'!Q17="","",IF('Физическое развитие'!Q17=2,"сформирован",IF('Физическое развитие'!Q17=0,"не сформирован", "в стадии формирования")))</f>
        <v/>
      </c>
      <c r="BU17" s="150" t="str">
        <f>IF('Физическое развитие'!U17="","",IF('Физическое развитие'!U17=2,"сформирован",IF('Физическое развитие'!U17=0,"не сформирован", "в стадии формирования")))</f>
        <v/>
      </c>
      <c r="BV17" s="150" t="str">
        <f>IF('Физическое развитие'!X17="","",IF('Физическое развитие'!X17=2,"сформирован",IF('Физическое развитие'!X17=0,"не сформирован", "в стадии формирования")))</f>
        <v/>
      </c>
      <c r="BW17" s="150" t="str">
        <f>IF('Физическое развитие'!Y17="","",IF('Физическое развитие'!Y17=2,"сформирован",IF('Физическое развитие'!Y17=0,"не сформирован", "в стадии формирования")))</f>
        <v/>
      </c>
      <c r="BX17" s="150" t="e">
        <f>IF('Физическое развитие'!#REF!="","",IF('Физическое развитие'!#REF!=2,"сформирован",IF('Физическое развитие'!#REF!=0,"не сформирован", "в стадии формирования")))</f>
        <v>#REF!</v>
      </c>
      <c r="BY17" s="150" t="str">
        <f>IF('Физическое развитие'!Z17="","",IF('Физическое развитие'!Z17=2,"сформирован",IF('Физическое развитие'!Z17=0,"не сформирован", "в стадии формирования")))</f>
        <v/>
      </c>
      <c r="BZ17" s="150" t="e">
        <f>IF('Физическое развитие'!#REF!="","",IF('Физическое развитие'!#REF!=2,"сформирован",IF('Физическое развитие'!#REF!=0,"не сформирован", "в стадии формирования")))</f>
        <v>#REF!</v>
      </c>
      <c r="CA17" s="180" t="str">
        <f>IF('Социально-коммуникативное разви'!Q18="","",IF('Социально-коммуникативное разви'!AD18="","",IF('Социально-коммуникативное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разви'!AM18="","",IF('Социально-коммуникативное разви'!#REF!="","",IF('Физическое развитие'!N17="","",IF('Физическое развитие'!Q17="","",IF('Физическое развитие'!U17="","",IF('Физическое развитие'!X17="","",IF('Физическое развитие'!Y17="","",IF('Физическое развитие'!#REF!="","",IF('Физическое развитие'!Z17="","",IF('Физическое развитие'!#REF!="","",('Социально-коммуникативное разви'!Q18+'Социально-коммуникативное разви'!AD18+'Социально-коммуникативное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разви'!AM18+'Социально-коммуникативное разви'!#REF!+'Физическое развитие'!N17+'Физическое развитие'!Q17+'Физическое развитие'!U17+'Физическое развитие'!X17+'Физическое развитие'!Y17+'Физическое развитие'!#REF!+'Физическое развитие'!#REF!)/19)))))))))))))))))))</f>
        <v/>
      </c>
      <c r="CB17" s="151" t="str">
        <f>'целевые ориентиры'!BY17</f>
        <v/>
      </c>
      <c r="CC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7" s="150"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E17"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7" s="150"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CG17" s="150"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CH17" s="150" t="str">
        <f>IF('Познавательное развитие'!D18="","",IF('Познавательное развитие'!D18=2,"сформирован",IF('Познавательное развитие'!D18=0,"не сформирован", "в стадии формирования")))</f>
        <v/>
      </c>
      <c r="CI17" s="150" t="str">
        <f>IF('Познавательное развитие'!E18="","",IF('Познавательное развитие'!E18=2,"сформирован",IF('Познавательное развитие'!E18=0,"не сформирован", "в стадии формирования")))</f>
        <v/>
      </c>
      <c r="CJ17" s="150" t="e">
        <f>IF('Познавательное развитие'!#REF!="","",IF('Познавательное развитие'!#REF!=2,"сформирован",IF('Познавательное развитие'!#REF!=0,"не сформирован", "в стадии формирования")))</f>
        <v>#REF!</v>
      </c>
      <c r="CK17" s="150" t="str">
        <f>IF('Познавательное развитие'!F18="","",IF('Познавательное развитие'!F18=2,"сформирован",IF('Познавательное развитие'!F18=0,"не сформирован", "в стадии формирования")))</f>
        <v/>
      </c>
      <c r="CL17" s="150" t="str">
        <f>IF('Познавательное развитие'!I18="","",IF('Познавательное развитие'!I18=2,"сформирован",IF('Познавательное развитие'!I18=0,"не сформирован", "в стадии формирования")))</f>
        <v/>
      </c>
      <c r="CM17" s="150" t="str">
        <f>IF('Познавательное развитие'!J18="","",IF('Познавательное развитие'!J18=2,"сформирован",IF('Познавательное развитие'!J18=0,"не сформирован", "в стадии формирования")))</f>
        <v/>
      </c>
      <c r="CN17" s="150" t="str">
        <f>IF('Познавательное развитие'!K18="","",IF('Познавательное развитие'!K18=2,"сформирован",IF('Познавательное развитие'!K18=0,"не сформирован", "в стадии формирования")))</f>
        <v/>
      </c>
      <c r="CO17" s="150" t="str">
        <f>IF('Познавательное развитие'!L18="","",IF('Познавательное развитие'!L18=2,"сформирован",IF('Познавательное развитие'!L18=0,"не сформирован", "в стадии формирования")))</f>
        <v/>
      </c>
      <c r="CP17" s="150" t="e">
        <f>IF('Познавательное развитие'!#REF!="","",IF('Познавательное развитие'!#REF!=2,"сформирован",IF('Познавательное развитие'!#REF!=0,"не сформирован", "в стадии формирования")))</f>
        <v>#REF!</v>
      </c>
      <c r="CQ17" s="150" t="str">
        <f>IF('Познавательное развитие'!M18="","",IF('Познавательное развитие'!M18=2,"сформирован",IF('Познавательное развитие'!M18=0,"не сформирован", "в стадии формирования")))</f>
        <v/>
      </c>
      <c r="CR17" s="150" t="str">
        <f>IF('Познавательное развитие'!S18="","",IF('Познавательное развитие'!S18=2,"сформирован",IF('Познавательное развитие'!S18=0,"не сформирован", "в стадии формирования")))</f>
        <v/>
      </c>
      <c r="CS17" s="150" t="str">
        <f>IF('Познавательное развитие'!T18="","",IF('Познавательное развитие'!T18=2,"сформирован",IF('Познавательное развитие'!T18=0,"не сформирован", "в стадии формирования")))</f>
        <v/>
      </c>
      <c r="CT17" s="150" t="str">
        <f>IF('Познавательное развитие'!V18="","",IF('Познавательное развитие'!V18=2,"сформирован",IF('Познавательное развитие'!V18=0,"не сформирован", "в стадии формирования")))</f>
        <v/>
      </c>
      <c r="CU17" s="150" t="str">
        <f>IF('Познавательное развитие'!AD18="","",IF('Познавательное развитие'!AD18=2,"сформирован",IF('Познавательное развитие'!AD18=0,"не сформирован", "в стадии формирования")))</f>
        <v/>
      </c>
      <c r="CV17" s="150" t="e">
        <f>IF('Познавательное развитие'!#REF!="","",IF('Познавательное развитие'!#REF!=2,"сформирован",IF('Познавательное развитие'!#REF!=0,"не сформирован", "в стадии формирования")))</f>
        <v>#REF!</v>
      </c>
      <c r="CW17" s="150" t="str">
        <f>IF('Познавательное развитие'!AI18="","",IF('Познавательное развитие'!AI18=2,"сформирован",IF('Познавательное развитие'!AI18=0,"не сформирован", "в стадии формирования")))</f>
        <v/>
      </c>
      <c r="CX17" s="150" t="str">
        <f>IF('Познавательное развитие'!AK18="","",IF('Познавательное развитие'!AK18=2,"сформирован",IF('Познавательное развитие'!AK18=0,"не сформирован", "в стадии формирования")))</f>
        <v/>
      </c>
      <c r="CY17" s="150" t="e">
        <f>IF('Познавательное развитие'!#REF!="","",IF('Познавательное развитие'!#REF!=2,"сформирован",IF('Познавательное развитие'!#REF!=0,"не сформирован", "в стадии формирования")))</f>
        <v>#REF!</v>
      </c>
      <c r="CZ17" s="150" t="str">
        <f>IF('Познавательное развитие'!AL18="","",IF('Познавательное развитие'!AL18=2,"сформирован",IF('Познавательное развитие'!AL18=0,"не сформирован", "в стадии формирования")))</f>
        <v/>
      </c>
      <c r="DA17" s="150" t="str">
        <f>IF('Речевое развитие'!S17="","",IF('Речевое развитие'!S17=2,"сформирован",IF('Речевое развитие'!S17=0,"не сформирован", "в стадии формирования")))</f>
        <v/>
      </c>
      <c r="DB17" s="150" t="str">
        <f>IF('Речевое развитие'!T17="","",IF('Речевое развитие'!T17=2,"сформирован",IF('Речевое развитие'!T17=0,"не сформирован", "в стадии формирования")))</f>
        <v/>
      </c>
      <c r="DC17" s="150" t="str">
        <f>IF('Речевое развитие'!U17="","",IF('Речевое развитие'!U17=2,"сформирован",IF('Речевое развитие'!U17=0,"не сформирован", "в стадии формирования")))</f>
        <v/>
      </c>
      <c r="DD17" s="150" t="str">
        <f>IF('Речевое развитие'!V17="","",IF('Речевое развитие'!V17=2,"сформирован",IF('Речевое развитие'!V17=0,"не сформирован", "в стадии формирования")))</f>
        <v/>
      </c>
      <c r="DE17" s="150"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DF17" s="150" t="str">
        <f>IF('Художественно-эстетическое разв'!O18="","",IF('Художественно-эстетическое разв'!O18=2,"сформирован",IF('Художественно-эстетическое разв'!O18=0,"не сформирован", "в стадии формирования")))</f>
        <v/>
      </c>
      <c r="DG17" s="150"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DH17" s="180" t="e">
        <f>IF('Социально-коммуникативное разви'!#REF!="","",IF('Социально-коммуникативное разви'!M18="","",IF('Социально-коммуникативное разви'!#REF!="","",IF('Социально-коммуникативное разви'!O18="","",IF('Социально-коммуникативное разви'!T18="","",IF('Познавательное развитие'!D18="","",IF('Познавательное развитие'!E18="","",IF('Познавательное развитие'!#REF!="","",IF('Познавательное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развитие'!#REF!="","",IF('Познавательное развитие'!M18="","",IF('Познавательное развитие'!S18="","",IF('Познавательное развитие'!T18="","",IF('Познавательное развитие'!V18="","",IF('Познавательное развитие'!AD18="","",IF('Познавательное развитие'!#REF!="","",IF('Познавательное развитие'!AI18="","",IF('Познавательное развитие'!AK18="","",IF('Познавательное развитие'!#REF!="","",IF('Познавательное развитие'!AL18="","",IF('Речевое развитие'!S17="","",IF('Речевое развитие'!T17="","",IF('Речевое развитие'!U17="","",IF('Речевое развитие'!V17="","",IF('Художественно-эстетическое разв'!D18="","",IF('Художественно-эстетическое разв'!O18="","",IF('Художественно-эстетическое разв'!T18="","",('Социально-коммуникативное разви'!#REF!+'Социально-коммуникативное разви'!M18+'Социально-коммуникативное разви'!#REF!+'Социально-коммуникативное разви'!O18+'Социально-коммуникативное разви'!T18+'Познавательное развитие'!D18+'Познавательное развитие'!E18+'Познавательное развитие'!#REF!+'Познавательное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развитие'!#REF!+'Познавательное развитие'!M18+'Познавательное развитие'!S18+'Познавательное развитие'!T18+'Познавательное развитие'!V18+'Познавательное развитие'!AD18+'Познавательное развитие'!#REF!+'Познавательное развитие'!AI18+'Познавательное развитие'!AK18+'Познавательное развитие'!#REF!+'Познавательное развитие'!AL18+'Речевое развитие'!S17+'Речевое развитие'!T17+'Речевое развитие'!U17+'Речевое развитие'!V17+'Художественно-эстетическое разв'!D18+'Художественно-эстетическое разв'!O18+'Художественно-эстетическое разв'!T18)/31)))))))))))))))))))))))))))))))</f>
        <v>#REF!</v>
      </c>
      <c r="DI17" s="151" t="str">
        <f>'целевые ориентиры'!DC17</f>
        <v/>
      </c>
    </row>
    <row r="18" spans="1:113" s="96" customFormat="1">
      <c r="A18" s="96">
        <f>список!A16</f>
        <v>15</v>
      </c>
      <c r="B18" s="153" t="str">
        <f>IF(список!B16="","",список!B16)</f>
        <v/>
      </c>
      <c r="C18" s="149">
        <f>IF(список!C16="","",список!C16)</f>
        <v>0</v>
      </c>
      <c r="D18" s="155"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96"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96"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96"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96"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96" t="str">
        <f>IF('Познавательное развитие'!H19="","",IF('Познавательное развитие'!H19=2,"сформирован",IF('Познавательное развитие'!H19=0,"не сформирован", "в стадии формирования")))</f>
        <v/>
      </c>
      <c r="K18" s="96" t="e">
        <f>IF('Познавательное развитие'!#REF!="","",IF('Познавательное развитие'!#REF!=2,"сформирован",IF('Познавательное развитие'!#REF!=0,"не сформирован", "в стадии формирования")))</f>
        <v>#REF!</v>
      </c>
      <c r="L18" s="96" t="str">
        <f>IF('Речевое развитие'!X18="","",IF('Речевое развитие'!X18=2,"сформирован",IF('Речевое развитие'!X18=0,"не сформирован", "в стадии формирования")))</f>
        <v/>
      </c>
      <c r="M18" s="96"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149" t="str">
        <f>IF('Физическое развитие'!M18="","",IF('Физическое развитие'!M18=2,"сформирован",IF('Физическое развитие'!M18=0,"не сформирован", "в стадии формирования")))</f>
        <v/>
      </c>
      <c r="O18" s="166"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151" t="str">
        <f>'целевые ориентиры'!M18</f>
        <v/>
      </c>
      <c r="Q18" s="177"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R18" s="177"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S18" s="177"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T18" s="177"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8" s="177"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V18" s="178"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W18" s="178"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X18" s="178"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Y18" s="179"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Z18" s="180"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AA18" s="151" t="str">
        <f>'целевые ориентиры'!X18</f>
        <v/>
      </c>
      <c r="AB18" s="17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AC18" s="171" t="str">
        <f>IF('Познавательное развитие'!U19="","",IF('Познавательное развитие'!U19=2,"сформирован",IF('Познавательное развитие'!U19=0,"не сформирован", "в стадии формирования")))</f>
        <v/>
      </c>
      <c r="AD18" s="170" t="str">
        <f>IF('Речевое развитие'!W18="","",IF('Речевое развитие'!W18=2,"сформирован",IF('Речевое развитие'!W18=0,"не сформирован", "в стадии формирования")))</f>
        <v/>
      </c>
      <c r="AE18" s="181"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AF18" s="181"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G18" s="181" t="str">
        <f>IF('Художественно-эстетическое разв'!AF19="","",IF('Художественно-эстетическое разв'!AF19=2,"сформирован",IF('Художественно-эстетическое разв'!AF19=0,"не сформирован", "в стадии формирования")))</f>
        <v/>
      </c>
      <c r="AH18" s="170" t="str">
        <f>IF('Физическое развитие'!T18="","",IF('Физическое развитие'!T18=2,"сформирован",IF('Физическое развитие'!T18=0,"не сформирован", "в стадии формирования")))</f>
        <v/>
      </c>
      <c r="AI18" s="180" t="str">
        <f>IF('Социально-коммуникативное разви'!S19="","",IF('Познавательное развитие'!U19="","",IF('Речевое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развитие'!W18+'Художественно-эстетическое разв'!AD19+'Художественно-эстетическое разв'!AE19+'Художественно-эстетическое разв'!AF19+'Физическое развитие'!T18)/7)))))))</f>
        <v/>
      </c>
      <c r="AJ18" s="151" t="str">
        <f>'целевые ориентиры'!AH18</f>
        <v/>
      </c>
      <c r="AK18" s="172" t="str">
        <f>IF('Речевое развитие'!D18="","",IF('Речевое развитие'!D18=2,"сформирован",IF('Речевое развитие'!D18=0,"не сформирован", "в стадии формирования")))</f>
        <v/>
      </c>
      <c r="AL18" s="150" t="str">
        <f>IF('Речевое развитие'!F18="","",IF('Речевое развитие'!F18=2,"сформирован",IF('Речевое развитие'!F18=0,"не сформирован", "в стадии формирования")))</f>
        <v/>
      </c>
      <c r="AM18" s="150" t="str">
        <f>IF('Речевое развитие'!H18="","",IF('Речевое развитие'!H18=2,"сформирован",IF('Речевое развитие'!H18=0,"не сформирован", "в стадии формирования")))</f>
        <v/>
      </c>
      <c r="AN18" s="150" t="str">
        <f>IF('Речевое развитие'!I18="","",IF('Речевое развитие'!I18=2,"сформирован",IF('Речевое развитие'!I18=0,"не сформирован", "в стадии формирования")))</f>
        <v/>
      </c>
      <c r="AO18" s="150" t="str">
        <f>IF('Речевое развитие'!J18="","",IF('Речевое развитие'!J18=2,"сформирован",IF('Речевое развитие'!J18=0,"не сформирован", "в стадии формирования")))</f>
        <v/>
      </c>
      <c r="AP18" s="150" t="str">
        <f>IF('Речевое развитие'!K18="","",IF('Речевое развитие'!K18=2,"сформирован",IF('Речевое развитие'!K18=0,"не сформирован", "в стадии формирования")))</f>
        <v/>
      </c>
      <c r="AQ18" s="150" t="str">
        <f>IF('Речевое развитие'!M18="","",IF('Речевое развитие'!M18=2,"сформирован",IF('Речевое развитие'!M18=0,"не сформирован", "в стадии формирования")))</f>
        <v/>
      </c>
      <c r="AR18" s="150" t="str">
        <f>IF('Речевое развитие'!N18="","",IF('Речевое развитие'!N18=2,"сформирован",IF('Речевое развитие'!N18=0,"не сформирован", "в стадии формирования")))</f>
        <v/>
      </c>
      <c r="AS18" s="150" t="str">
        <f>IF('Речевое развитие'!O18="","",IF('Речевое развитие'!O18=2,"сформирован",IF('Речевое развитие'!O18=0,"не сформирован", "в стадии формирования")))</f>
        <v/>
      </c>
      <c r="AT18" s="180" t="str">
        <f>IF('Речевое развитие'!D18="","",IF('Речевое развитие'!F18="","",IF('Речевое развитие'!H18="","",IF('Речевое развитие'!I18="","",IF('Речевое развитие'!J18="","",IF('Речевое развитие'!K18="","",IF('Речевое развитие'!M18="","",IF('Речевое развитие'!N18="","",IF('Речевое развитие'!O18="","",('Речевое развитие'!D18+'Речевое развитие'!F18+'Речевое развитие'!H18+'Речевое развитие'!I18+'Речевое развитие'!J18+'Речевое развитие'!K18+'Речевое развитие'!M18+'Речевое развитие'!N18+'Речевое развитие'!O18)/9)))))))))</f>
        <v/>
      </c>
      <c r="AU18" s="151" t="str">
        <f>'целевые ориентиры'!AR18</f>
        <v/>
      </c>
      <c r="AV18" s="150" t="str">
        <f>IF('Физическое развитие'!D18="","",IF('Физическое развитие'!D18=2,"сформирован",IF('Физическое развитие'!D18=0,"не сформирован", "в стадии формирования")))</f>
        <v/>
      </c>
      <c r="AW18" s="150" t="str">
        <f>IF('Физическое развитие'!E18="","",IF('Физическое развитие'!E18=2,"сформирован",IF('Физическое развитие'!E18=0,"не сформирован", "в стадии формирования")))</f>
        <v/>
      </c>
      <c r="AX18" s="150" t="str">
        <f>IF('Физическое развитие'!G18="","",IF('Физическое развитие'!G18=2,"сформирован",IF('Физическое развитие'!G18=0,"не сформирован", "в стадии формирования")))</f>
        <v/>
      </c>
      <c r="AY18" s="150" t="e">
        <f>IF('Физическое развитие'!#REF!="","",IF('Физическое развитие'!#REF!=2,"сформирован",IF('Физическое развитие'!#REF!=0,"не сформирован", "в стадии формирования")))</f>
        <v>#REF!</v>
      </c>
      <c r="AZ18" s="150" t="str">
        <f>IF('Физическое развитие'!H18="","",IF('Физическое развитие'!H18=2,"сформирован",IF('Физическое развитие'!H18=0,"не сформирован", "в стадии формирования")))</f>
        <v/>
      </c>
      <c r="BA18" s="150" t="str">
        <f>IF('Физическое развитие'!I18="","",IF('Физическое развитие'!I18=2,"сформирован",IF('Физическое развитие'!I18=0,"не сформирован", "в стадии формирования")))</f>
        <v/>
      </c>
      <c r="BB18" s="150" t="str">
        <f>IF('Физическое развитие'!N18="","",IF('Физическое развитие'!N18=2,"сформирован",IF('Физическое развитие'!N18=0,"не сформирован", "в стадии формирования")))</f>
        <v/>
      </c>
      <c r="BC18" s="150" t="str">
        <f>IF('Физическое развитие'!O18="","",IF('Физическое развитие'!O18=2,"сформирован",IF('Физическое развитие'!O18=0,"не сформирован", "в стадии формирования")))</f>
        <v/>
      </c>
      <c r="BD18" s="150" t="str">
        <f>IF('Физическое развитие'!P18="","",IF('Физическое развитие'!P18=2,"сформирован",IF('Физическое развитие'!P18=0,"не сформирован", "в стадии формирования")))</f>
        <v/>
      </c>
      <c r="BE18" s="150" t="str">
        <f>IF('Физическое развитие'!S18="","",IF('Физическое развитие'!S18=2,"сформирован",IF('Физическое развитие'!S18=0,"не сформирован", "в стадии формирования")))</f>
        <v/>
      </c>
      <c r="BF18" s="150" t="str">
        <f>IF('Физическое развитие'!D18="","",IF('Физическое развитие'!E18="","",IF('Физическое развитие'!G18="","",IF('Физическое развитие'!#REF!="","",IF('Физическое развитие'!H18="","",IF('Физическое развитие'!I18="","",IF('Физическое развитие'!N18="","",IF('Физическое развитие'!O18="","",IF('Физическое развитие'!P18="","",IF('Физическое развитие'!S18="","",('Физическое развитие'!D18+'Физическое развитие'!E18+'Физическое развитие'!G18+'Физическое развитие'!#REF!+'Физическое развитие'!H18+'Физическое развитие'!I18+'Физическое развитие'!N18+'Физическое развитие'!O18+'Физическое развитие'!P18+'Физическое развитие'!S18)/10))))))))))</f>
        <v/>
      </c>
      <c r="BG18" s="151" t="str">
        <f>'целевые ориентиры'!BG18</f>
        <v/>
      </c>
      <c r="BH18" s="150"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BI18" s="150"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BJ18" s="150"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BK18" s="150"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BL18" s="150"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BM18" s="150"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BN18" s="150"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BO18" s="150"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BP18" s="150" t="str">
        <f>IF('Социально-коммуникативное разви'!AL19="","",IF('Социально-коммуникативное разви'!AL19=2,"сформирован",IF('Социально-коммуникативное разви'!AL19=0,"не сформирован", "в стадии формирования")))</f>
        <v/>
      </c>
      <c r="BQ18" s="150" t="str">
        <f>IF('Социально-коммуникативное разви'!AM19="","",IF('Социально-коммуникативное разви'!AM19=2,"сформирован",IF('Социально-коммуникативное разви'!AM19=0,"не сформирован", "в стадии формирования")))</f>
        <v/>
      </c>
      <c r="BR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8" s="150" t="str">
        <f>IF('Физическое развитие'!N18="","",IF('Физическое развитие'!N18=2,"сформирован",IF('Физическое развитие'!N18=0,"не сформирован", "в стадии формирования")))</f>
        <v/>
      </c>
      <c r="BT18" s="150" t="str">
        <f>IF('Физическое развитие'!Q18="","",IF('Физическое развитие'!Q18=2,"сформирован",IF('Физическое развитие'!Q18=0,"не сформирован", "в стадии формирования")))</f>
        <v/>
      </c>
      <c r="BU18" s="150" t="str">
        <f>IF('Физическое развитие'!U18="","",IF('Физическое развитие'!U18=2,"сформирован",IF('Физическое развитие'!U18=0,"не сформирован", "в стадии формирования")))</f>
        <v/>
      </c>
      <c r="BV18" s="150" t="str">
        <f>IF('Физическое развитие'!X18="","",IF('Физическое развитие'!X18=2,"сформирован",IF('Физическое развитие'!X18=0,"не сформирован", "в стадии формирования")))</f>
        <v/>
      </c>
      <c r="BW18" s="150" t="str">
        <f>IF('Физическое развитие'!Y18="","",IF('Физическое развитие'!Y18=2,"сформирован",IF('Физическое развитие'!Y18=0,"не сформирован", "в стадии формирования")))</f>
        <v/>
      </c>
      <c r="BX18" s="150" t="e">
        <f>IF('Физическое развитие'!#REF!="","",IF('Физическое развитие'!#REF!=2,"сформирован",IF('Физическое развитие'!#REF!=0,"не сформирован", "в стадии формирования")))</f>
        <v>#REF!</v>
      </c>
      <c r="BY18" s="150" t="str">
        <f>IF('Физическое развитие'!Z18="","",IF('Физическое развитие'!Z18=2,"сформирован",IF('Физическое развитие'!Z18=0,"не сформирован", "в стадии формирования")))</f>
        <v/>
      </c>
      <c r="BZ18" s="150" t="e">
        <f>IF('Физическое развитие'!#REF!="","",IF('Физическое развитие'!#REF!=2,"сформирован",IF('Физическое развитие'!#REF!=0,"не сформирован", "в стадии формирования")))</f>
        <v>#REF!</v>
      </c>
      <c r="CA18" s="180" t="str">
        <f>IF('Социально-коммуникативное разви'!Q19="","",IF('Социально-коммуникативное разви'!AD19="","",IF('Социально-коммуникативное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разви'!AM19="","",IF('Социально-коммуникативное разви'!#REF!="","",IF('Физическое развитие'!N18="","",IF('Физическое развитие'!Q18="","",IF('Физическое развитие'!U18="","",IF('Физическое развитие'!X18="","",IF('Физическое развитие'!Y18="","",IF('Физическое развитие'!#REF!="","",IF('Физическое развитие'!Z18="","",IF('Физическое развитие'!#REF!="","",('Социально-коммуникативное разви'!Q19+'Социально-коммуникативное разви'!AD19+'Социально-коммуникативное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разви'!AM19+'Социально-коммуникативное разви'!#REF!+'Физическое развитие'!N18+'Физическое развитие'!Q18+'Физическое развитие'!U18+'Физическое развитие'!X18+'Физическое развитие'!Y18+'Физическое развитие'!#REF!+'Физическое развитие'!#REF!)/19)))))))))))))))))))</f>
        <v/>
      </c>
      <c r="CB18" s="151" t="str">
        <f>'целевые ориентиры'!BY18</f>
        <v/>
      </c>
      <c r="CC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8" s="150"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E1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8" s="150"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CG18" s="150"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CH18" s="150" t="str">
        <f>IF('Познавательное развитие'!D19="","",IF('Познавательное развитие'!D19=2,"сформирован",IF('Познавательное развитие'!D19=0,"не сформирован", "в стадии формирования")))</f>
        <v/>
      </c>
      <c r="CI18" s="150" t="str">
        <f>IF('Познавательное развитие'!E19="","",IF('Познавательное развитие'!E19=2,"сформирован",IF('Познавательное развитие'!E19=0,"не сформирован", "в стадии формирования")))</f>
        <v/>
      </c>
      <c r="CJ18" s="150" t="e">
        <f>IF('Познавательное развитие'!#REF!="","",IF('Познавательное развитие'!#REF!=2,"сформирован",IF('Познавательное развитие'!#REF!=0,"не сформирован", "в стадии формирования")))</f>
        <v>#REF!</v>
      </c>
      <c r="CK18" s="150" t="str">
        <f>IF('Познавательное развитие'!F19="","",IF('Познавательное развитие'!F19=2,"сформирован",IF('Познавательное развитие'!F19=0,"не сформирован", "в стадии формирования")))</f>
        <v/>
      </c>
      <c r="CL18" s="150" t="str">
        <f>IF('Познавательное развитие'!I19="","",IF('Познавательное развитие'!I19=2,"сформирован",IF('Познавательное развитие'!I19=0,"не сформирован", "в стадии формирования")))</f>
        <v/>
      </c>
      <c r="CM18" s="150" t="str">
        <f>IF('Познавательное развитие'!J19="","",IF('Познавательное развитие'!J19=2,"сформирован",IF('Познавательное развитие'!J19=0,"не сформирован", "в стадии формирования")))</f>
        <v/>
      </c>
      <c r="CN18" s="150" t="str">
        <f>IF('Познавательное развитие'!K19="","",IF('Познавательное развитие'!K19=2,"сформирован",IF('Познавательное развитие'!K19=0,"не сформирован", "в стадии формирования")))</f>
        <v/>
      </c>
      <c r="CO18" s="150" t="str">
        <f>IF('Познавательное развитие'!L19="","",IF('Познавательное развитие'!L19=2,"сформирован",IF('Познавательное развитие'!L19=0,"не сформирован", "в стадии формирования")))</f>
        <v/>
      </c>
      <c r="CP18" s="150" t="e">
        <f>IF('Познавательное развитие'!#REF!="","",IF('Познавательное развитие'!#REF!=2,"сформирован",IF('Познавательное развитие'!#REF!=0,"не сформирован", "в стадии формирования")))</f>
        <v>#REF!</v>
      </c>
      <c r="CQ18" s="150" t="str">
        <f>IF('Познавательное развитие'!M19="","",IF('Познавательное развитие'!M19=2,"сформирован",IF('Познавательное развитие'!M19=0,"не сформирован", "в стадии формирования")))</f>
        <v/>
      </c>
      <c r="CR18" s="150" t="str">
        <f>IF('Познавательное развитие'!S19="","",IF('Познавательное развитие'!S19=2,"сформирован",IF('Познавательное развитие'!S19=0,"не сформирован", "в стадии формирования")))</f>
        <v/>
      </c>
      <c r="CS18" s="150" t="str">
        <f>IF('Познавательное развитие'!T19="","",IF('Познавательное развитие'!T19=2,"сформирован",IF('Познавательное развитие'!T19=0,"не сформирован", "в стадии формирования")))</f>
        <v/>
      </c>
      <c r="CT18" s="150" t="str">
        <f>IF('Познавательное развитие'!V19="","",IF('Познавательное развитие'!V19=2,"сформирован",IF('Познавательное развитие'!V19=0,"не сформирован", "в стадии формирования")))</f>
        <v/>
      </c>
      <c r="CU18" s="150" t="str">
        <f>IF('Познавательное развитие'!AD19="","",IF('Познавательное развитие'!AD19=2,"сформирован",IF('Познавательное развитие'!AD19=0,"не сформирован", "в стадии формирования")))</f>
        <v/>
      </c>
      <c r="CV18" s="150" t="e">
        <f>IF('Познавательное развитие'!#REF!="","",IF('Познавательное развитие'!#REF!=2,"сформирован",IF('Познавательное развитие'!#REF!=0,"не сформирован", "в стадии формирования")))</f>
        <v>#REF!</v>
      </c>
      <c r="CW18" s="150" t="str">
        <f>IF('Познавательное развитие'!AI19="","",IF('Познавательное развитие'!AI19=2,"сформирован",IF('Познавательное развитие'!AI19=0,"не сформирован", "в стадии формирования")))</f>
        <v/>
      </c>
      <c r="CX18" s="150" t="str">
        <f>IF('Познавательное развитие'!AK19="","",IF('Познавательное развитие'!AK19=2,"сформирован",IF('Познавательное развитие'!AK19=0,"не сформирован", "в стадии формирования")))</f>
        <v/>
      </c>
      <c r="CY18" s="150" t="e">
        <f>IF('Познавательное развитие'!#REF!="","",IF('Познавательное развитие'!#REF!=2,"сформирован",IF('Познавательное развитие'!#REF!=0,"не сформирован", "в стадии формирования")))</f>
        <v>#REF!</v>
      </c>
      <c r="CZ18" s="150" t="str">
        <f>IF('Познавательное развитие'!AL19="","",IF('Познавательное развитие'!AL19=2,"сформирован",IF('Познавательное развитие'!AL19=0,"не сформирован", "в стадии формирования")))</f>
        <v/>
      </c>
      <c r="DA18" s="150" t="str">
        <f>IF('Речевое развитие'!S18="","",IF('Речевое развитие'!S18=2,"сформирован",IF('Речевое развитие'!S18=0,"не сформирован", "в стадии формирования")))</f>
        <v/>
      </c>
      <c r="DB18" s="150" t="str">
        <f>IF('Речевое развитие'!T18="","",IF('Речевое развитие'!T18=2,"сформирован",IF('Речевое развитие'!T18=0,"не сформирован", "в стадии формирования")))</f>
        <v/>
      </c>
      <c r="DC18" s="150" t="str">
        <f>IF('Речевое развитие'!U18="","",IF('Речевое развитие'!U18=2,"сформирован",IF('Речевое развитие'!U18=0,"не сформирован", "в стадии формирования")))</f>
        <v/>
      </c>
      <c r="DD18" s="150" t="str">
        <f>IF('Речевое развитие'!V18="","",IF('Речевое развитие'!V18=2,"сформирован",IF('Речевое развитие'!V18=0,"не сформирован", "в стадии формирования")))</f>
        <v/>
      </c>
      <c r="DE18" s="150"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DF18" s="150" t="str">
        <f>IF('Художественно-эстетическое разв'!O19="","",IF('Художественно-эстетическое разв'!O19=2,"сформирован",IF('Художественно-эстетическое разв'!O19=0,"не сформирован", "в стадии формирования")))</f>
        <v/>
      </c>
      <c r="DG18" s="150"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DH18" s="180" t="e">
        <f>IF('Социально-коммуникативное разви'!#REF!="","",IF('Социально-коммуникативное разви'!M19="","",IF('Социально-коммуникативное разви'!#REF!="","",IF('Социально-коммуникативное разви'!O19="","",IF('Социально-коммуникативное разви'!T19="","",IF('Познавательное развитие'!D19="","",IF('Познавательное развитие'!E19="","",IF('Познавательное развитие'!#REF!="","",IF('Познавательное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развитие'!#REF!="","",IF('Познавательное развитие'!M19="","",IF('Познавательное развитие'!S19="","",IF('Познавательное развитие'!T19="","",IF('Познавательное развитие'!V19="","",IF('Познавательное развитие'!AD19="","",IF('Познавательное развитие'!#REF!="","",IF('Познавательное развитие'!AI19="","",IF('Познавательное развитие'!AK19="","",IF('Познавательное развитие'!#REF!="","",IF('Познавательное развитие'!AL19="","",IF('Речевое развитие'!S18="","",IF('Речевое развитие'!T18="","",IF('Речевое развитие'!U18="","",IF('Речевое развитие'!V18="","",IF('Художественно-эстетическое разв'!D19="","",IF('Художественно-эстетическое разв'!O19="","",IF('Художественно-эстетическое разв'!T19="","",('Социально-коммуникативное разви'!#REF!+'Социально-коммуникативное разви'!M19+'Социально-коммуникативное разви'!#REF!+'Социально-коммуникативное разви'!O19+'Социально-коммуникативное разви'!T19+'Познавательное развитие'!D19+'Познавательное развитие'!E19+'Познавательное развитие'!#REF!+'Познавательное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развитие'!#REF!+'Познавательное развитие'!M19+'Познавательное развитие'!S19+'Познавательное развитие'!T19+'Познавательное развитие'!V19+'Познавательное развитие'!AD19+'Познавательное развитие'!#REF!+'Познавательное развитие'!AI19+'Познавательное развитие'!AK19+'Познавательное развитие'!#REF!+'Познавательное развитие'!AL19+'Речевое развитие'!S18+'Речевое развитие'!T18+'Речевое развитие'!U18+'Речевое развитие'!V18+'Художественно-эстетическое разв'!D19+'Художественно-эстетическое разв'!O19+'Художественно-эстетическое разв'!T19)/31)))))))))))))))))))))))))))))))</f>
        <v>#REF!</v>
      </c>
      <c r="DI18" s="151" t="str">
        <f>'целевые ориентиры'!DC18</f>
        <v/>
      </c>
    </row>
    <row r="19" spans="1:113" s="96" customFormat="1">
      <c r="A19" s="96">
        <f>список!A17</f>
        <v>16</v>
      </c>
      <c r="B19" s="153" t="str">
        <f>IF(список!B17="","",список!B17)</f>
        <v/>
      </c>
      <c r="C19" s="149">
        <f>IF(список!C17="","",список!C17)</f>
        <v>0</v>
      </c>
      <c r="D19" s="155"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96"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96"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96"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96"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96" t="str">
        <f>IF('Познавательное развитие'!H20="","",IF('Познавательное развитие'!H20=2,"сформирован",IF('Познавательное развитие'!H20=0,"не сформирован", "в стадии формирования")))</f>
        <v/>
      </c>
      <c r="K19" s="96" t="e">
        <f>IF('Познавательное развитие'!#REF!="","",IF('Познавательное развитие'!#REF!=2,"сформирован",IF('Познавательное развитие'!#REF!=0,"не сформирован", "в стадии формирования")))</f>
        <v>#REF!</v>
      </c>
      <c r="L19" s="96" t="str">
        <f>IF('Речевое развитие'!X19="","",IF('Речевое развитие'!X19=2,"сформирован",IF('Речевое развитие'!X19=0,"не сформирован", "в стадии формирования")))</f>
        <v/>
      </c>
      <c r="M19" s="96"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149" t="str">
        <f>IF('Физическое развитие'!M19="","",IF('Физическое развитие'!M19=2,"сформирован",IF('Физическое развитие'!M19=0,"не сформирован", "в стадии формирования")))</f>
        <v/>
      </c>
      <c r="O19" s="166"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151" t="str">
        <f>'целевые ориентиры'!M19</f>
        <v/>
      </c>
      <c r="Q19" s="177"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R19" s="177"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S19" s="177"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T19" s="177"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9" s="177"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V19" s="178"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W19" s="178"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X19" s="178"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Y19" s="179"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Z19" s="180"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AA19" s="151" t="str">
        <f>'целевые ориентиры'!X19</f>
        <v/>
      </c>
      <c r="AB19" s="17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AC19" s="171" t="str">
        <f>IF('Познавательное развитие'!U20="","",IF('Познавательное развитие'!U20=2,"сформирован",IF('Познавательное развитие'!U20=0,"не сформирован", "в стадии формирования")))</f>
        <v/>
      </c>
      <c r="AD19" s="170" t="str">
        <f>IF('Речевое развитие'!W19="","",IF('Речевое развитие'!W19=2,"сформирован",IF('Речевое развитие'!W19=0,"не сформирован", "в стадии формирования")))</f>
        <v/>
      </c>
      <c r="AE19" s="181"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AF19" s="181"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G19" s="181" t="str">
        <f>IF('Художественно-эстетическое разв'!AF20="","",IF('Художественно-эстетическое разв'!AF20=2,"сформирован",IF('Художественно-эстетическое разв'!AF20=0,"не сформирован", "в стадии формирования")))</f>
        <v/>
      </c>
      <c r="AH19" s="170" t="str">
        <f>IF('Физическое развитие'!T19="","",IF('Физическое развитие'!T19=2,"сформирован",IF('Физическое развитие'!T19=0,"не сформирован", "в стадии формирования")))</f>
        <v/>
      </c>
      <c r="AI19" s="180" t="str">
        <f>IF('Социально-коммуникативное разви'!S20="","",IF('Познавательное развитие'!U20="","",IF('Речевое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развитие'!W19+'Художественно-эстетическое разв'!AD20+'Художественно-эстетическое разв'!AE20+'Художественно-эстетическое разв'!AF20+'Физическое развитие'!T19)/7)))))))</f>
        <v/>
      </c>
      <c r="AJ19" s="151" t="str">
        <f>'целевые ориентиры'!AH19</f>
        <v/>
      </c>
      <c r="AK19" s="172" t="str">
        <f>IF('Речевое развитие'!D19="","",IF('Речевое развитие'!D19=2,"сформирован",IF('Речевое развитие'!D19=0,"не сформирован", "в стадии формирования")))</f>
        <v/>
      </c>
      <c r="AL19" s="150" t="str">
        <f>IF('Речевое развитие'!F19="","",IF('Речевое развитие'!F19=2,"сформирован",IF('Речевое развитие'!F19=0,"не сформирован", "в стадии формирования")))</f>
        <v/>
      </c>
      <c r="AM19" s="150" t="str">
        <f>IF('Речевое развитие'!H19="","",IF('Речевое развитие'!H19=2,"сформирован",IF('Речевое развитие'!H19=0,"не сформирован", "в стадии формирования")))</f>
        <v/>
      </c>
      <c r="AN19" s="150" t="str">
        <f>IF('Речевое развитие'!I19="","",IF('Речевое развитие'!I19=2,"сформирован",IF('Речевое развитие'!I19=0,"не сформирован", "в стадии формирования")))</f>
        <v/>
      </c>
      <c r="AO19" s="150" t="str">
        <f>IF('Речевое развитие'!J19="","",IF('Речевое развитие'!J19=2,"сформирован",IF('Речевое развитие'!J19=0,"не сформирован", "в стадии формирования")))</f>
        <v/>
      </c>
      <c r="AP19" s="150" t="str">
        <f>IF('Речевое развитие'!K19="","",IF('Речевое развитие'!K19=2,"сформирован",IF('Речевое развитие'!K19=0,"не сформирован", "в стадии формирования")))</f>
        <v/>
      </c>
      <c r="AQ19" s="150" t="str">
        <f>IF('Речевое развитие'!M19="","",IF('Речевое развитие'!M19=2,"сформирован",IF('Речевое развитие'!M19=0,"не сформирован", "в стадии формирования")))</f>
        <v/>
      </c>
      <c r="AR19" s="150" t="str">
        <f>IF('Речевое развитие'!N19="","",IF('Речевое развитие'!N19=2,"сформирован",IF('Речевое развитие'!N19=0,"не сформирован", "в стадии формирования")))</f>
        <v/>
      </c>
      <c r="AS19" s="150" t="str">
        <f>IF('Речевое развитие'!O19="","",IF('Речевое развитие'!O19=2,"сформирован",IF('Речевое развитие'!O19=0,"не сформирован", "в стадии формирования")))</f>
        <v/>
      </c>
      <c r="AT19" s="180" t="str">
        <f>IF('Речевое развитие'!D19="","",IF('Речевое развитие'!F19="","",IF('Речевое развитие'!H19="","",IF('Речевое развитие'!I19="","",IF('Речевое развитие'!J19="","",IF('Речевое развитие'!K19="","",IF('Речевое развитие'!M19="","",IF('Речевое развитие'!N19="","",IF('Речевое развитие'!O19="","",('Речевое развитие'!D19+'Речевое развитие'!F19+'Речевое развитие'!H19+'Речевое развитие'!I19+'Речевое развитие'!J19+'Речевое развитие'!K19+'Речевое развитие'!M19+'Речевое развитие'!N19+'Речевое развитие'!O19)/9)))))))))</f>
        <v/>
      </c>
      <c r="AU19" s="151" t="str">
        <f>'целевые ориентиры'!AR19</f>
        <v/>
      </c>
      <c r="AV19" s="150" t="str">
        <f>IF('Физическое развитие'!D19="","",IF('Физическое развитие'!D19=2,"сформирован",IF('Физическое развитие'!D19=0,"не сформирован", "в стадии формирования")))</f>
        <v/>
      </c>
      <c r="AW19" s="150" t="str">
        <f>IF('Физическое развитие'!E19="","",IF('Физическое развитие'!E19=2,"сформирован",IF('Физическое развитие'!E19=0,"не сформирован", "в стадии формирования")))</f>
        <v/>
      </c>
      <c r="AX19" s="150" t="str">
        <f>IF('Физическое развитие'!G19="","",IF('Физическое развитие'!G19=2,"сформирован",IF('Физическое развитие'!G19=0,"не сформирован", "в стадии формирования")))</f>
        <v/>
      </c>
      <c r="AY19" s="150" t="e">
        <f>IF('Физическое развитие'!#REF!="","",IF('Физическое развитие'!#REF!=2,"сформирован",IF('Физическое развитие'!#REF!=0,"не сформирован", "в стадии формирования")))</f>
        <v>#REF!</v>
      </c>
      <c r="AZ19" s="150" t="str">
        <f>IF('Физическое развитие'!H19="","",IF('Физическое развитие'!H19=2,"сформирован",IF('Физическое развитие'!H19=0,"не сформирован", "в стадии формирования")))</f>
        <v/>
      </c>
      <c r="BA19" s="150" t="str">
        <f>IF('Физическое развитие'!I19="","",IF('Физическое развитие'!I19=2,"сформирован",IF('Физическое развитие'!I19=0,"не сформирован", "в стадии формирования")))</f>
        <v/>
      </c>
      <c r="BB19" s="150" t="str">
        <f>IF('Физическое развитие'!N19="","",IF('Физическое развитие'!N19=2,"сформирован",IF('Физическое развитие'!N19=0,"не сформирован", "в стадии формирования")))</f>
        <v/>
      </c>
      <c r="BC19" s="150" t="str">
        <f>IF('Физическое развитие'!O19="","",IF('Физическое развитие'!O19=2,"сформирован",IF('Физическое развитие'!O19=0,"не сформирован", "в стадии формирования")))</f>
        <v/>
      </c>
      <c r="BD19" s="150" t="str">
        <f>IF('Физическое развитие'!P19="","",IF('Физическое развитие'!P19=2,"сформирован",IF('Физическое развитие'!P19=0,"не сформирован", "в стадии формирования")))</f>
        <v/>
      </c>
      <c r="BE19" s="150" t="str">
        <f>IF('Физическое развитие'!S19="","",IF('Физическое развитие'!S19=2,"сформирован",IF('Физическое развитие'!S19=0,"не сформирован", "в стадии формирования")))</f>
        <v/>
      </c>
      <c r="BF19" s="150" t="str">
        <f>IF('Физическое развитие'!D19="","",IF('Физическое развитие'!E19="","",IF('Физическое развитие'!G19="","",IF('Физическое развитие'!#REF!="","",IF('Физическое развитие'!H19="","",IF('Физическое развитие'!I19="","",IF('Физическое развитие'!N19="","",IF('Физическое развитие'!O19="","",IF('Физическое развитие'!P19="","",IF('Физическое развитие'!S19="","",('Физическое развитие'!D19+'Физическое развитие'!E19+'Физическое развитие'!G19+'Физическое развитие'!#REF!+'Физическое развитие'!H19+'Физическое развитие'!I19+'Физическое развитие'!N19+'Физическое развитие'!O19+'Физическое развитие'!P19+'Физическое развитие'!S19)/10))))))))))</f>
        <v/>
      </c>
      <c r="BG19" s="151" t="str">
        <f>'целевые ориентиры'!BG19</f>
        <v/>
      </c>
      <c r="BH19" s="150"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BI19" s="150"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BJ19" s="150"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BK19" s="150"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BL19" s="150"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BM19" s="150"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BN19" s="150"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BO19" s="150"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BP19" s="150" t="str">
        <f>IF('Социально-коммуникативное разви'!AL20="","",IF('Социально-коммуникативное разви'!AL20=2,"сформирован",IF('Социально-коммуникативное разви'!AL20=0,"не сформирован", "в стадии формирования")))</f>
        <v/>
      </c>
      <c r="BQ19" s="150" t="str">
        <f>IF('Социально-коммуникативное разви'!AM20="","",IF('Социально-коммуникативное разви'!AM20=2,"сформирован",IF('Социально-коммуникативное разви'!AM20=0,"не сформирован", "в стадии формирования")))</f>
        <v/>
      </c>
      <c r="BR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19" s="150" t="str">
        <f>IF('Физическое развитие'!N19="","",IF('Физическое развитие'!N19=2,"сформирован",IF('Физическое развитие'!N19=0,"не сформирован", "в стадии формирования")))</f>
        <v/>
      </c>
      <c r="BT19" s="150" t="str">
        <f>IF('Физическое развитие'!Q19="","",IF('Физическое развитие'!Q19=2,"сформирован",IF('Физическое развитие'!Q19=0,"не сформирован", "в стадии формирования")))</f>
        <v/>
      </c>
      <c r="BU19" s="150" t="str">
        <f>IF('Физическое развитие'!U19="","",IF('Физическое развитие'!U19=2,"сформирован",IF('Физическое развитие'!U19=0,"не сформирован", "в стадии формирования")))</f>
        <v/>
      </c>
      <c r="BV19" s="150" t="str">
        <f>IF('Физическое развитие'!X19="","",IF('Физическое развитие'!X19=2,"сформирован",IF('Физическое развитие'!X19=0,"не сформирован", "в стадии формирования")))</f>
        <v/>
      </c>
      <c r="BW19" s="150" t="str">
        <f>IF('Физическое развитие'!Y19="","",IF('Физическое развитие'!Y19=2,"сформирован",IF('Физическое развитие'!Y19=0,"не сформирован", "в стадии формирования")))</f>
        <v/>
      </c>
      <c r="BX19" s="150" t="e">
        <f>IF('Физическое развитие'!#REF!="","",IF('Физическое развитие'!#REF!=2,"сформирован",IF('Физическое развитие'!#REF!=0,"не сформирован", "в стадии формирования")))</f>
        <v>#REF!</v>
      </c>
      <c r="BY19" s="150" t="str">
        <f>IF('Физическое развитие'!Z19="","",IF('Физическое развитие'!Z19=2,"сформирован",IF('Физическое развитие'!Z19=0,"не сформирован", "в стадии формирования")))</f>
        <v/>
      </c>
      <c r="BZ19" s="150" t="e">
        <f>IF('Физическое развитие'!#REF!="","",IF('Физическое развитие'!#REF!=2,"сформирован",IF('Физическое развитие'!#REF!=0,"не сформирован", "в стадии формирования")))</f>
        <v>#REF!</v>
      </c>
      <c r="CA19" s="180" t="str">
        <f>IF('Социально-коммуникативное разви'!Q20="","",IF('Социально-коммуникативное разви'!AD20="","",IF('Социально-коммуникативное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разви'!AM20="","",IF('Социально-коммуникативное разви'!#REF!="","",IF('Физическое развитие'!N19="","",IF('Физическое развитие'!Q19="","",IF('Физическое развитие'!U19="","",IF('Физическое развитие'!X19="","",IF('Физическое развитие'!Y19="","",IF('Физическое развитие'!#REF!="","",IF('Физическое развитие'!Z19="","",IF('Физическое развитие'!#REF!="","",('Социально-коммуникативное разви'!Q20+'Социально-коммуникативное разви'!AD20+'Социально-коммуникативное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разви'!AM20+'Социально-коммуникативное разви'!#REF!+'Физическое развитие'!N19+'Физическое развитие'!Q19+'Физическое развитие'!U19+'Физическое развитие'!X19+'Физическое развитие'!Y19+'Физическое развитие'!#REF!+'Физическое развитие'!#REF!)/19)))))))))))))))))))</f>
        <v/>
      </c>
      <c r="CB19" s="151" t="str">
        <f>'целевые ориентиры'!BY19</f>
        <v/>
      </c>
      <c r="CC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19" s="150"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E1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19" s="150"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CG19" s="150"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CH19" s="150" t="str">
        <f>IF('Познавательное развитие'!D20="","",IF('Познавательное развитие'!D20=2,"сформирован",IF('Познавательное развитие'!D20=0,"не сформирован", "в стадии формирования")))</f>
        <v/>
      </c>
      <c r="CI19" s="150" t="str">
        <f>IF('Познавательное развитие'!E20="","",IF('Познавательное развитие'!E20=2,"сформирован",IF('Познавательное развитие'!E20=0,"не сформирован", "в стадии формирования")))</f>
        <v/>
      </c>
      <c r="CJ19" s="150" t="e">
        <f>IF('Познавательное развитие'!#REF!="","",IF('Познавательное развитие'!#REF!=2,"сформирован",IF('Познавательное развитие'!#REF!=0,"не сформирован", "в стадии формирования")))</f>
        <v>#REF!</v>
      </c>
      <c r="CK19" s="150" t="str">
        <f>IF('Познавательное развитие'!F20="","",IF('Познавательное развитие'!F20=2,"сформирован",IF('Познавательное развитие'!F20=0,"не сформирован", "в стадии формирования")))</f>
        <v/>
      </c>
      <c r="CL19" s="150" t="str">
        <f>IF('Познавательное развитие'!I20="","",IF('Познавательное развитие'!I20=2,"сформирован",IF('Познавательное развитие'!I20=0,"не сформирован", "в стадии формирования")))</f>
        <v/>
      </c>
      <c r="CM19" s="150" t="str">
        <f>IF('Познавательное развитие'!J20="","",IF('Познавательное развитие'!J20=2,"сформирован",IF('Познавательное развитие'!J20=0,"не сформирован", "в стадии формирования")))</f>
        <v/>
      </c>
      <c r="CN19" s="150" t="str">
        <f>IF('Познавательное развитие'!K20="","",IF('Познавательное развитие'!K20=2,"сформирован",IF('Познавательное развитие'!K20=0,"не сформирован", "в стадии формирования")))</f>
        <v/>
      </c>
      <c r="CO19" s="150" t="str">
        <f>IF('Познавательное развитие'!L20="","",IF('Познавательное развитие'!L20=2,"сформирован",IF('Познавательное развитие'!L20=0,"не сформирован", "в стадии формирования")))</f>
        <v/>
      </c>
      <c r="CP19" s="150" t="e">
        <f>IF('Познавательное развитие'!#REF!="","",IF('Познавательное развитие'!#REF!=2,"сформирован",IF('Познавательное развитие'!#REF!=0,"не сформирован", "в стадии формирования")))</f>
        <v>#REF!</v>
      </c>
      <c r="CQ19" s="150" t="str">
        <f>IF('Познавательное развитие'!M20="","",IF('Познавательное развитие'!M20=2,"сформирован",IF('Познавательное развитие'!M20=0,"не сформирован", "в стадии формирования")))</f>
        <v/>
      </c>
      <c r="CR19" s="150" t="str">
        <f>IF('Познавательное развитие'!S20="","",IF('Познавательное развитие'!S20=2,"сформирован",IF('Познавательное развитие'!S20=0,"не сформирован", "в стадии формирования")))</f>
        <v/>
      </c>
      <c r="CS19" s="150" t="str">
        <f>IF('Познавательное развитие'!T20="","",IF('Познавательное развитие'!T20=2,"сформирован",IF('Познавательное развитие'!T20=0,"не сформирован", "в стадии формирования")))</f>
        <v/>
      </c>
      <c r="CT19" s="150" t="str">
        <f>IF('Познавательное развитие'!V20="","",IF('Познавательное развитие'!V20=2,"сформирован",IF('Познавательное развитие'!V20=0,"не сформирован", "в стадии формирования")))</f>
        <v/>
      </c>
      <c r="CU19" s="150" t="str">
        <f>IF('Познавательное развитие'!AD20="","",IF('Познавательное развитие'!AD20=2,"сформирован",IF('Познавательное развитие'!AD20=0,"не сформирован", "в стадии формирования")))</f>
        <v/>
      </c>
      <c r="CV19" s="150" t="e">
        <f>IF('Познавательное развитие'!#REF!="","",IF('Познавательное развитие'!#REF!=2,"сформирован",IF('Познавательное развитие'!#REF!=0,"не сформирован", "в стадии формирования")))</f>
        <v>#REF!</v>
      </c>
      <c r="CW19" s="150" t="str">
        <f>IF('Познавательное развитие'!AI20="","",IF('Познавательное развитие'!AI20=2,"сформирован",IF('Познавательное развитие'!AI20=0,"не сформирован", "в стадии формирования")))</f>
        <v/>
      </c>
      <c r="CX19" s="150" t="str">
        <f>IF('Познавательное развитие'!AK20="","",IF('Познавательное развитие'!AK20=2,"сформирован",IF('Познавательное развитие'!AK20=0,"не сформирован", "в стадии формирования")))</f>
        <v/>
      </c>
      <c r="CY19" s="150" t="e">
        <f>IF('Познавательное развитие'!#REF!="","",IF('Познавательное развитие'!#REF!=2,"сформирован",IF('Познавательное развитие'!#REF!=0,"не сформирован", "в стадии формирования")))</f>
        <v>#REF!</v>
      </c>
      <c r="CZ19" s="150" t="str">
        <f>IF('Познавательное развитие'!AL20="","",IF('Познавательное развитие'!AL20=2,"сформирован",IF('Познавательное развитие'!AL20=0,"не сформирован", "в стадии формирования")))</f>
        <v/>
      </c>
      <c r="DA19" s="150" t="str">
        <f>IF('Речевое развитие'!S19="","",IF('Речевое развитие'!S19=2,"сформирован",IF('Речевое развитие'!S19=0,"не сформирован", "в стадии формирования")))</f>
        <v/>
      </c>
      <c r="DB19" s="150" t="str">
        <f>IF('Речевое развитие'!T19="","",IF('Речевое развитие'!T19=2,"сформирован",IF('Речевое развитие'!T19=0,"не сформирован", "в стадии формирования")))</f>
        <v/>
      </c>
      <c r="DC19" s="150" t="str">
        <f>IF('Речевое развитие'!U19="","",IF('Речевое развитие'!U19=2,"сформирован",IF('Речевое развитие'!U19=0,"не сформирован", "в стадии формирования")))</f>
        <v/>
      </c>
      <c r="DD19" s="150" t="str">
        <f>IF('Речевое развитие'!V19="","",IF('Речевое развитие'!V19=2,"сформирован",IF('Речевое развитие'!V19=0,"не сформирован", "в стадии формирования")))</f>
        <v/>
      </c>
      <c r="DE19" s="150"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DF19" s="150" t="str">
        <f>IF('Художественно-эстетическое разв'!O20="","",IF('Художественно-эстетическое разв'!O20=2,"сформирован",IF('Художественно-эстетическое разв'!O20=0,"не сформирован", "в стадии формирования")))</f>
        <v/>
      </c>
      <c r="DG19" s="150"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DH19" s="180" t="e">
        <f>IF('Социально-коммуникативное разви'!#REF!="","",IF('Социально-коммуникативное разви'!M20="","",IF('Социально-коммуникативное разви'!#REF!="","",IF('Социально-коммуникативное разви'!O20="","",IF('Социально-коммуникативное разви'!T20="","",IF('Познавательное развитие'!D20="","",IF('Познавательное развитие'!E20="","",IF('Познавательное развитие'!#REF!="","",IF('Познавательное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развитие'!#REF!="","",IF('Познавательное развитие'!M20="","",IF('Познавательное развитие'!S20="","",IF('Познавательное развитие'!T20="","",IF('Познавательное развитие'!V20="","",IF('Познавательное развитие'!AD20="","",IF('Познавательное развитие'!#REF!="","",IF('Познавательное развитие'!AI20="","",IF('Познавательное развитие'!AK20="","",IF('Познавательное развитие'!#REF!="","",IF('Познавательное развитие'!AL20="","",IF('Речевое развитие'!S19="","",IF('Речевое развитие'!T19="","",IF('Речевое развитие'!U19="","",IF('Речевое развитие'!V19="","",IF('Художественно-эстетическое разв'!D20="","",IF('Художественно-эстетическое разв'!O20="","",IF('Художественно-эстетическое разв'!T20="","",('Социально-коммуникативное разви'!#REF!+'Социально-коммуникативное разви'!M20+'Социально-коммуникативное разви'!#REF!+'Социально-коммуникативное разви'!O20+'Социально-коммуникативное разви'!T20+'Познавательное развитие'!D20+'Познавательное развитие'!E20+'Познавательное развитие'!#REF!+'Познавательное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развитие'!#REF!+'Познавательное развитие'!M20+'Познавательное развитие'!S20+'Познавательное развитие'!T20+'Познавательное развитие'!V20+'Познавательное развитие'!AD20+'Познавательное развитие'!#REF!+'Познавательное развитие'!AI20+'Познавательное развитие'!AK20+'Познавательное развитие'!#REF!+'Познавательное развитие'!AL20+'Речевое развитие'!S19+'Речевое развитие'!T19+'Речевое развитие'!U19+'Речевое развитие'!V19+'Художественно-эстетическое разв'!D20+'Художественно-эстетическое разв'!O20+'Художественно-эстетическое разв'!T20)/31)))))))))))))))))))))))))))))))</f>
        <v>#REF!</v>
      </c>
      <c r="DI19" s="151" t="str">
        <f>'целевые ориентиры'!DC19</f>
        <v/>
      </c>
    </row>
    <row r="20" spans="1:113" s="96" customFormat="1">
      <c r="A20" s="96">
        <f>список!A18</f>
        <v>17</v>
      </c>
      <c r="B20" s="153" t="str">
        <f>IF(список!B18="","",список!B18)</f>
        <v/>
      </c>
      <c r="C20" s="149">
        <f>IF(список!C18="","",список!C18)</f>
        <v>0</v>
      </c>
      <c r="D20" s="155"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96"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96"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96"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96"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96" t="str">
        <f>IF('Познавательное развитие'!H21="","",IF('Познавательное развитие'!H21=2,"сформирован",IF('Познавательное развитие'!H21=0,"не сформирован", "в стадии формирования")))</f>
        <v/>
      </c>
      <c r="K20" s="96" t="e">
        <f>IF('Познавательное развитие'!#REF!="","",IF('Познавательное развитие'!#REF!=2,"сформирован",IF('Познавательное развитие'!#REF!=0,"не сформирован", "в стадии формирования")))</f>
        <v>#REF!</v>
      </c>
      <c r="L20" s="96" t="str">
        <f>IF('Речевое развитие'!X20="","",IF('Речевое развитие'!X20=2,"сформирован",IF('Речевое развитие'!X20=0,"не сформирован", "в стадии формирования")))</f>
        <v/>
      </c>
      <c r="M20" s="96"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149" t="str">
        <f>IF('Физическое развитие'!M20="","",IF('Физическое развитие'!M20=2,"сформирован",IF('Физическое развитие'!M20=0,"не сформирован", "в стадии формирования")))</f>
        <v/>
      </c>
      <c r="O20" s="166"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151" t="str">
        <f>'целевые ориентиры'!M20</f>
        <v/>
      </c>
      <c r="Q20" s="177"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R20" s="177"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S20" s="177"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T20" s="177"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20" s="177"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V20" s="178"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W20" s="178"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X20" s="178"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Y20" s="179"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Z20" s="180"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AA20" s="151" t="str">
        <f>'целевые ориентиры'!X20</f>
        <v/>
      </c>
      <c r="AB20" s="17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AC20" s="171" t="str">
        <f>IF('Познавательное развитие'!U21="","",IF('Познавательное развитие'!U21=2,"сформирован",IF('Познавательное развитие'!U21=0,"не сформирован", "в стадии формирования")))</f>
        <v/>
      </c>
      <c r="AD20" s="170" t="str">
        <f>IF('Речевое развитие'!W20="","",IF('Речевое развитие'!W20=2,"сформирован",IF('Речевое развитие'!W20=0,"не сформирован", "в стадии формирования")))</f>
        <v/>
      </c>
      <c r="AE20" s="181"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AF20" s="181"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G20" s="181" t="str">
        <f>IF('Художественно-эстетическое разв'!AF21="","",IF('Художественно-эстетическое разв'!AF21=2,"сформирован",IF('Художественно-эстетическое разв'!AF21=0,"не сформирован", "в стадии формирования")))</f>
        <v/>
      </c>
      <c r="AH20" s="170" t="str">
        <f>IF('Физическое развитие'!T20="","",IF('Физическое развитие'!T20=2,"сформирован",IF('Физическое развитие'!T20=0,"не сформирован", "в стадии формирования")))</f>
        <v/>
      </c>
      <c r="AI20" s="180" t="str">
        <f>IF('Социально-коммуникативное разви'!S21="","",IF('Познавательное развитие'!U21="","",IF('Речевое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развитие'!W20+'Художественно-эстетическое разв'!AD21+'Художественно-эстетическое разв'!AE21+'Художественно-эстетическое разв'!AF21+'Физическое развитие'!T20)/7)))))))</f>
        <v/>
      </c>
      <c r="AJ20" s="151" t="str">
        <f>'целевые ориентиры'!AH20</f>
        <v/>
      </c>
      <c r="AK20" s="172" t="str">
        <f>IF('Речевое развитие'!D20="","",IF('Речевое развитие'!D20=2,"сформирован",IF('Речевое развитие'!D20=0,"не сформирован", "в стадии формирования")))</f>
        <v/>
      </c>
      <c r="AL20" s="150" t="str">
        <f>IF('Речевое развитие'!F20="","",IF('Речевое развитие'!F20=2,"сформирован",IF('Речевое развитие'!F20=0,"не сформирован", "в стадии формирования")))</f>
        <v/>
      </c>
      <c r="AM20" s="150" t="str">
        <f>IF('Речевое развитие'!H20="","",IF('Речевое развитие'!H20=2,"сформирован",IF('Речевое развитие'!H20=0,"не сформирован", "в стадии формирования")))</f>
        <v/>
      </c>
      <c r="AN20" s="150" t="str">
        <f>IF('Речевое развитие'!I20="","",IF('Речевое развитие'!I20=2,"сформирован",IF('Речевое развитие'!I20=0,"не сформирован", "в стадии формирования")))</f>
        <v/>
      </c>
      <c r="AO20" s="150" t="str">
        <f>IF('Речевое развитие'!J20="","",IF('Речевое развитие'!J20=2,"сформирован",IF('Речевое развитие'!J20=0,"не сформирован", "в стадии формирования")))</f>
        <v/>
      </c>
      <c r="AP20" s="150" t="str">
        <f>IF('Речевое развитие'!K20="","",IF('Речевое развитие'!K20=2,"сформирован",IF('Речевое развитие'!K20=0,"не сформирован", "в стадии формирования")))</f>
        <v/>
      </c>
      <c r="AQ20" s="150" t="str">
        <f>IF('Речевое развитие'!M20="","",IF('Речевое развитие'!M20=2,"сформирован",IF('Речевое развитие'!M20=0,"не сформирован", "в стадии формирования")))</f>
        <v/>
      </c>
      <c r="AR20" s="150" t="str">
        <f>IF('Речевое развитие'!N20="","",IF('Речевое развитие'!N20=2,"сформирован",IF('Речевое развитие'!N20=0,"не сформирован", "в стадии формирования")))</f>
        <v/>
      </c>
      <c r="AS20" s="150" t="str">
        <f>IF('Речевое развитие'!O20="","",IF('Речевое развитие'!O20=2,"сформирован",IF('Речевое развитие'!O20=0,"не сформирован", "в стадии формирования")))</f>
        <v/>
      </c>
      <c r="AT20" s="180" t="str">
        <f>IF('Речевое развитие'!D20="","",IF('Речевое развитие'!F20="","",IF('Речевое развитие'!H20="","",IF('Речевое развитие'!I20="","",IF('Речевое развитие'!J20="","",IF('Речевое развитие'!K20="","",IF('Речевое развитие'!M20="","",IF('Речевое развитие'!N20="","",IF('Речевое развитие'!O20="","",('Речевое развитие'!D20+'Речевое развитие'!F20+'Речевое развитие'!H20+'Речевое развитие'!I20+'Речевое развитие'!J20+'Речевое развитие'!K20+'Речевое развитие'!M20+'Речевое развитие'!N20+'Речевое развитие'!O20)/9)))))))))</f>
        <v/>
      </c>
      <c r="AU20" s="151" t="str">
        <f>'целевые ориентиры'!AR20</f>
        <v/>
      </c>
      <c r="AV20" s="150" t="str">
        <f>IF('Физическое развитие'!D20="","",IF('Физическое развитие'!D20=2,"сформирован",IF('Физическое развитие'!D20=0,"не сформирован", "в стадии формирования")))</f>
        <v/>
      </c>
      <c r="AW20" s="150" t="str">
        <f>IF('Физическое развитие'!E20="","",IF('Физическое развитие'!E20=2,"сформирован",IF('Физическое развитие'!E20=0,"не сформирован", "в стадии формирования")))</f>
        <v/>
      </c>
      <c r="AX20" s="150" t="str">
        <f>IF('Физическое развитие'!G20="","",IF('Физическое развитие'!G20=2,"сформирован",IF('Физическое развитие'!G20=0,"не сформирован", "в стадии формирования")))</f>
        <v/>
      </c>
      <c r="AY20" s="150" t="e">
        <f>IF('Физическое развитие'!#REF!="","",IF('Физическое развитие'!#REF!=2,"сформирован",IF('Физическое развитие'!#REF!=0,"не сформирован", "в стадии формирования")))</f>
        <v>#REF!</v>
      </c>
      <c r="AZ20" s="150" t="str">
        <f>IF('Физическое развитие'!H20="","",IF('Физическое развитие'!H20=2,"сформирован",IF('Физическое развитие'!H20=0,"не сформирован", "в стадии формирования")))</f>
        <v/>
      </c>
      <c r="BA20" s="150" t="str">
        <f>IF('Физическое развитие'!I20="","",IF('Физическое развитие'!I20=2,"сформирован",IF('Физическое развитие'!I20=0,"не сформирован", "в стадии формирования")))</f>
        <v/>
      </c>
      <c r="BB20" s="150" t="str">
        <f>IF('Физическое развитие'!N20="","",IF('Физическое развитие'!N20=2,"сформирован",IF('Физическое развитие'!N20=0,"не сформирован", "в стадии формирования")))</f>
        <v/>
      </c>
      <c r="BC20" s="150" t="str">
        <f>IF('Физическое развитие'!O20="","",IF('Физическое развитие'!O20=2,"сформирован",IF('Физическое развитие'!O20=0,"не сформирован", "в стадии формирования")))</f>
        <v/>
      </c>
      <c r="BD20" s="150" t="str">
        <f>IF('Физическое развитие'!P20="","",IF('Физическое развитие'!P20=2,"сформирован",IF('Физическое развитие'!P20=0,"не сформирован", "в стадии формирования")))</f>
        <v/>
      </c>
      <c r="BE20" s="150" t="str">
        <f>IF('Физическое развитие'!S20="","",IF('Физическое развитие'!S20=2,"сформирован",IF('Физическое развитие'!S20=0,"не сформирован", "в стадии формирования")))</f>
        <v/>
      </c>
      <c r="BF20" s="150" t="str">
        <f>IF('Физическое развитие'!D20="","",IF('Физическое развитие'!E20="","",IF('Физическое развитие'!G20="","",IF('Физическое развитие'!#REF!="","",IF('Физическое развитие'!H20="","",IF('Физическое развитие'!I20="","",IF('Физическое развитие'!N20="","",IF('Физическое развитие'!O20="","",IF('Физическое развитие'!P20="","",IF('Физическое развитие'!S20="","",('Физическое развитие'!D20+'Физическое развитие'!E20+'Физическое развитие'!G20+'Физическое развитие'!#REF!+'Физическое развитие'!H20+'Физическое развитие'!I20+'Физическое развитие'!N20+'Физическое развитие'!O20+'Физическое развитие'!P20+'Физическое развитие'!S20)/10))))))))))</f>
        <v/>
      </c>
      <c r="BG20" s="151" t="str">
        <f>'целевые ориентиры'!BG20</f>
        <v/>
      </c>
      <c r="BH20" s="150"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BI20" s="150"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BJ20" s="150"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BK20" s="150"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BL20" s="150"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BM20" s="150"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BN20" s="150"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BO20" s="150"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BP20" s="150" t="str">
        <f>IF('Социально-коммуникативное разви'!AL21="","",IF('Социально-коммуникативное разви'!AL21=2,"сформирован",IF('Социально-коммуникативное разви'!AL21=0,"не сформирован", "в стадии формирования")))</f>
        <v/>
      </c>
      <c r="BQ20" s="150" t="str">
        <f>IF('Социально-коммуникативное разви'!AM21="","",IF('Социально-коммуникативное разви'!AM21=2,"сформирован",IF('Социально-коммуникативное разви'!AM21=0,"не сформирован", "в стадии формирования")))</f>
        <v/>
      </c>
      <c r="BR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0" s="150" t="str">
        <f>IF('Физическое развитие'!N20="","",IF('Физическое развитие'!N20=2,"сформирован",IF('Физическое развитие'!N20=0,"не сформирован", "в стадии формирования")))</f>
        <v/>
      </c>
      <c r="BT20" s="150" t="str">
        <f>IF('Физическое развитие'!Q20="","",IF('Физическое развитие'!Q20=2,"сформирован",IF('Физическое развитие'!Q20=0,"не сформирован", "в стадии формирования")))</f>
        <v/>
      </c>
      <c r="BU20" s="150" t="str">
        <f>IF('Физическое развитие'!U20="","",IF('Физическое развитие'!U20=2,"сформирован",IF('Физическое развитие'!U20=0,"не сформирован", "в стадии формирования")))</f>
        <v/>
      </c>
      <c r="BV20" s="150" t="str">
        <f>IF('Физическое развитие'!X20="","",IF('Физическое развитие'!X20=2,"сформирован",IF('Физическое развитие'!X20=0,"не сформирован", "в стадии формирования")))</f>
        <v/>
      </c>
      <c r="BW20" s="150" t="str">
        <f>IF('Физическое развитие'!Y20="","",IF('Физическое развитие'!Y20=2,"сформирован",IF('Физическое развитие'!Y20=0,"не сформирован", "в стадии формирования")))</f>
        <v/>
      </c>
      <c r="BX20" s="150" t="e">
        <f>IF('Физическое развитие'!#REF!="","",IF('Физическое развитие'!#REF!=2,"сформирован",IF('Физическое развитие'!#REF!=0,"не сформирован", "в стадии формирования")))</f>
        <v>#REF!</v>
      </c>
      <c r="BY20" s="150" t="str">
        <f>IF('Физическое развитие'!Z20="","",IF('Физическое развитие'!Z20=2,"сформирован",IF('Физическое развитие'!Z20=0,"не сформирован", "в стадии формирования")))</f>
        <v/>
      </c>
      <c r="BZ20" s="150" t="e">
        <f>IF('Физическое развитие'!#REF!="","",IF('Физическое развитие'!#REF!=2,"сформирован",IF('Физическое развитие'!#REF!=0,"не сформирован", "в стадии формирования")))</f>
        <v>#REF!</v>
      </c>
      <c r="CA20" s="180" t="str">
        <f>IF('Социально-коммуникативное разви'!Q21="","",IF('Социально-коммуникативное разви'!AD21="","",IF('Социально-коммуникативное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разви'!AM21="","",IF('Социально-коммуникативное разви'!#REF!="","",IF('Физическое развитие'!N20="","",IF('Физическое развитие'!Q20="","",IF('Физическое развитие'!U20="","",IF('Физическое развитие'!X20="","",IF('Физическое развитие'!Y20="","",IF('Физическое развитие'!#REF!="","",IF('Физическое развитие'!Z20="","",IF('Физическое развитие'!#REF!="","",('Социально-коммуникативное разви'!Q21+'Социально-коммуникативное разви'!AD21+'Социально-коммуникативное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разви'!AM21+'Социально-коммуникативное разви'!#REF!+'Физическое развитие'!N20+'Физическое развитие'!Q20+'Физическое развитие'!U20+'Физическое развитие'!X20+'Физическое развитие'!Y20+'Физическое развитие'!#REF!+'Физическое развитие'!#REF!)/19)))))))))))))))))))</f>
        <v/>
      </c>
      <c r="CB20" s="151" t="str">
        <f>'целевые ориентиры'!BY20</f>
        <v/>
      </c>
      <c r="CC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0" s="150"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E2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0" s="150"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CG20" s="150"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CH20" s="150" t="str">
        <f>IF('Познавательное развитие'!D21="","",IF('Познавательное развитие'!D21=2,"сформирован",IF('Познавательное развитие'!D21=0,"не сформирован", "в стадии формирования")))</f>
        <v/>
      </c>
      <c r="CI20" s="150" t="str">
        <f>IF('Познавательное развитие'!E21="","",IF('Познавательное развитие'!E21=2,"сформирован",IF('Познавательное развитие'!E21=0,"не сформирован", "в стадии формирования")))</f>
        <v/>
      </c>
      <c r="CJ20" s="150" t="e">
        <f>IF('Познавательное развитие'!#REF!="","",IF('Познавательное развитие'!#REF!=2,"сформирован",IF('Познавательное развитие'!#REF!=0,"не сформирован", "в стадии формирования")))</f>
        <v>#REF!</v>
      </c>
      <c r="CK20" s="150" t="str">
        <f>IF('Познавательное развитие'!F21="","",IF('Познавательное развитие'!F21=2,"сформирован",IF('Познавательное развитие'!F21=0,"не сформирован", "в стадии формирования")))</f>
        <v/>
      </c>
      <c r="CL20" s="150" t="str">
        <f>IF('Познавательное развитие'!I21="","",IF('Познавательное развитие'!I21=2,"сформирован",IF('Познавательное развитие'!I21=0,"не сформирован", "в стадии формирования")))</f>
        <v/>
      </c>
      <c r="CM20" s="150" t="str">
        <f>IF('Познавательное развитие'!J21="","",IF('Познавательное развитие'!J21=2,"сформирован",IF('Познавательное развитие'!J21=0,"не сформирован", "в стадии формирования")))</f>
        <v/>
      </c>
      <c r="CN20" s="150" t="str">
        <f>IF('Познавательное развитие'!K21="","",IF('Познавательное развитие'!K21=2,"сформирован",IF('Познавательное развитие'!K21=0,"не сформирован", "в стадии формирования")))</f>
        <v/>
      </c>
      <c r="CO20" s="150" t="str">
        <f>IF('Познавательное развитие'!L21="","",IF('Познавательное развитие'!L21=2,"сформирован",IF('Познавательное развитие'!L21=0,"не сформирован", "в стадии формирования")))</f>
        <v/>
      </c>
      <c r="CP20" s="150" t="e">
        <f>IF('Познавательное развитие'!#REF!="","",IF('Познавательное развитие'!#REF!=2,"сформирован",IF('Познавательное развитие'!#REF!=0,"не сформирован", "в стадии формирования")))</f>
        <v>#REF!</v>
      </c>
      <c r="CQ20" s="150" t="str">
        <f>IF('Познавательное развитие'!M21="","",IF('Познавательное развитие'!M21=2,"сформирован",IF('Познавательное развитие'!M21=0,"не сформирован", "в стадии формирования")))</f>
        <v/>
      </c>
      <c r="CR20" s="150" t="str">
        <f>IF('Познавательное развитие'!S21="","",IF('Познавательное развитие'!S21=2,"сформирован",IF('Познавательное развитие'!S21=0,"не сформирован", "в стадии формирования")))</f>
        <v/>
      </c>
      <c r="CS20" s="150" t="str">
        <f>IF('Познавательное развитие'!T21="","",IF('Познавательное развитие'!T21=2,"сформирован",IF('Познавательное развитие'!T21=0,"не сформирован", "в стадии формирования")))</f>
        <v/>
      </c>
      <c r="CT20" s="150" t="str">
        <f>IF('Познавательное развитие'!V21="","",IF('Познавательное развитие'!V21=2,"сформирован",IF('Познавательное развитие'!V21=0,"не сформирован", "в стадии формирования")))</f>
        <v/>
      </c>
      <c r="CU20" s="150" t="str">
        <f>IF('Познавательное развитие'!AD21="","",IF('Познавательное развитие'!AD21=2,"сформирован",IF('Познавательное развитие'!AD21=0,"не сформирован", "в стадии формирования")))</f>
        <v/>
      </c>
      <c r="CV20" s="150" t="e">
        <f>IF('Познавательное развитие'!#REF!="","",IF('Познавательное развитие'!#REF!=2,"сформирован",IF('Познавательное развитие'!#REF!=0,"не сформирован", "в стадии формирования")))</f>
        <v>#REF!</v>
      </c>
      <c r="CW20" s="150" t="str">
        <f>IF('Познавательное развитие'!AI21="","",IF('Познавательное развитие'!AI21=2,"сформирован",IF('Познавательное развитие'!AI21=0,"не сформирован", "в стадии формирования")))</f>
        <v/>
      </c>
      <c r="CX20" s="150" t="str">
        <f>IF('Познавательное развитие'!AK21="","",IF('Познавательное развитие'!AK21=2,"сформирован",IF('Познавательное развитие'!AK21=0,"не сформирован", "в стадии формирования")))</f>
        <v/>
      </c>
      <c r="CY20" s="150" t="e">
        <f>IF('Познавательное развитие'!#REF!="","",IF('Познавательное развитие'!#REF!=2,"сформирован",IF('Познавательное развитие'!#REF!=0,"не сформирован", "в стадии формирования")))</f>
        <v>#REF!</v>
      </c>
      <c r="CZ20" s="150" t="str">
        <f>IF('Познавательное развитие'!AL21="","",IF('Познавательное развитие'!AL21=2,"сформирован",IF('Познавательное развитие'!AL21=0,"не сформирован", "в стадии формирования")))</f>
        <v/>
      </c>
      <c r="DA20" s="150" t="str">
        <f>IF('Речевое развитие'!S20="","",IF('Речевое развитие'!S20=2,"сформирован",IF('Речевое развитие'!S20=0,"не сформирован", "в стадии формирования")))</f>
        <v/>
      </c>
      <c r="DB20" s="150" t="str">
        <f>IF('Речевое развитие'!T20="","",IF('Речевое развитие'!T20=2,"сформирован",IF('Речевое развитие'!T20=0,"не сформирован", "в стадии формирования")))</f>
        <v/>
      </c>
      <c r="DC20" s="150" t="str">
        <f>IF('Речевое развитие'!U20="","",IF('Речевое развитие'!U20=2,"сформирован",IF('Речевое развитие'!U20=0,"не сформирован", "в стадии формирования")))</f>
        <v/>
      </c>
      <c r="DD20" s="150" t="str">
        <f>IF('Речевое развитие'!V20="","",IF('Речевое развитие'!V20=2,"сформирован",IF('Речевое развитие'!V20=0,"не сформирован", "в стадии формирования")))</f>
        <v/>
      </c>
      <c r="DE20" s="150"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DF20" s="150" t="str">
        <f>IF('Художественно-эстетическое разв'!O21="","",IF('Художественно-эстетическое разв'!O21=2,"сформирован",IF('Художественно-эстетическое разв'!O21=0,"не сформирован", "в стадии формирования")))</f>
        <v/>
      </c>
      <c r="DG20" s="150"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DH20" s="180" t="e">
        <f>IF('Социально-коммуникативное разви'!#REF!="","",IF('Социально-коммуникативное разви'!M21="","",IF('Социально-коммуникативное разви'!#REF!="","",IF('Социально-коммуникативное разви'!O21="","",IF('Социально-коммуникативное разви'!T21="","",IF('Познавательное развитие'!D21="","",IF('Познавательное развитие'!E21="","",IF('Познавательное развитие'!#REF!="","",IF('Познавательное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развитие'!#REF!="","",IF('Познавательное развитие'!M21="","",IF('Познавательное развитие'!S21="","",IF('Познавательное развитие'!T21="","",IF('Познавательное развитие'!V21="","",IF('Познавательное развитие'!AD21="","",IF('Познавательное развитие'!#REF!="","",IF('Познавательное развитие'!AI21="","",IF('Познавательное развитие'!AK21="","",IF('Познавательное развитие'!#REF!="","",IF('Познавательное развитие'!AL21="","",IF('Речевое развитие'!S20="","",IF('Речевое развитие'!T20="","",IF('Речевое развитие'!U20="","",IF('Речевое развитие'!V20="","",IF('Художественно-эстетическое разв'!D21="","",IF('Художественно-эстетическое разв'!O21="","",IF('Художественно-эстетическое разв'!T21="","",('Социально-коммуникативное разви'!#REF!+'Социально-коммуникативное разви'!M21+'Социально-коммуникативное разви'!#REF!+'Социально-коммуникативное разви'!O21+'Социально-коммуникативное разви'!T21+'Познавательное развитие'!D21+'Познавательное развитие'!E21+'Познавательное развитие'!#REF!+'Познавательное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развитие'!#REF!+'Познавательное развитие'!M21+'Познавательное развитие'!S21+'Познавательное развитие'!T21+'Познавательное развитие'!V21+'Познавательное развитие'!AD21+'Познавательное развитие'!#REF!+'Познавательное развитие'!AI21+'Познавательное развитие'!AK21+'Познавательное развитие'!#REF!+'Познавательное развитие'!AL21+'Речевое развитие'!S20+'Речевое развитие'!T20+'Речевое развитие'!U20+'Речевое развитие'!V20+'Художественно-эстетическое разв'!D21+'Художественно-эстетическое разв'!O21+'Художественно-эстетическое разв'!T21)/31)))))))))))))))))))))))))))))))</f>
        <v>#REF!</v>
      </c>
      <c r="DI20" s="151" t="str">
        <f>'целевые ориентиры'!DC20</f>
        <v/>
      </c>
    </row>
    <row r="21" spans="1:113" s="96" customFormat="1">
      <c r="A21" s="96">
        <f>список!A19</f>
        <v>18</v>
      </c>
      <c r="B21" s="153" t="str">
        <f>IF(список!B19="","",список!B19)</f>
        <v/>
      </c>
      <c r="C21" s="149">
        <f>IF(список!C19="","",список!C19)</f>
        <v>0</v>
      </c>
      <c r="D21" s="155"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96"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96"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96"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96"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96" t="str">
        <f>IF('Познавательное развитие'!H22="","",IF('Познавательное развитие'!H22=2,"сформирован",IF('Познавательное развитие'!H22=0,"не сформирован", "в стадии формирования")))</f>
        <v/>
      </c>
      <c r="K21" s="96" t="e">
        <f>IF('Познавательное развитие'!#REF!="","",IF('Познавательное развитие'!#REF!=2,"сформирован",IF('Познавательное развитие'!#REF!=0,"не сформирован", "в стадии формирования")))</f>
        <v>#REF!</v>
      </c>
      <c r="L21" s="96" t="str">
        <f>IF('Речевое развитие'!X21="","",IF('Речевое развитие'!X21=2,"сформирован",IF('Речевое развитие'!X21=0,"не сформирован", "в стадии формирования")))</f>
        <v/>
      </c>
      <c r="M21" s="96"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149" t="str">
        <f>IF('Физическое развитие'!M21="","",IF('Физическое развитие'!M21=2,"сформирован",IF('Физическое развитие'!M21=0,"не сформирован", "в стадии формирования")))</f>
        <v/>
      </c>
      <c r="O21" s="166"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151" t="str">
        <f>'целевые ориентиры'!M21</f>
        <v/>
      </c>
      <c r="Q21" s="177"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R21" s="177"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S21" s="177"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T21" s="177"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1" s="177"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V21" s="178"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W21" s="178"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X21" s="178"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Y21" s="179"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Z21" s="180"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AA21" s="151" t="str">
        <f>'целевые ориентиры'!X21</f>
        <v/>
      </c>
      <c r="AB21" s="17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AC21" s="171" t="str">
        <f>IF('Познавательное развитие'!U22="","",IF('Познавательное развитие'!U22=2,"сформирован",IF('Познавательное развитие'!U22=0,"не сформирован", "в стадии формирования")))</f>
        <v/>
      </c>
      <c r="AD21" s="170" t="str">
        <f>IF('Речевое развитие'!W21="","",IF('Речевое развитие'!W21=2,"сформирован",IF('Речевое развитие'!W21=0,"не сформирован", "в стадии формирования")))</f>
        <v/>
      </c>
      <c r="AE21" s="181"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AF21" s="181"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G21" s="181" t="str">
        <f>IF('Художественно-эстетическое разв'!AF22="","",IF('Художественно-эстетическое разв'!AF22=2,"сформирован",IF('Художественно-эстетическое разв'!AF22=0,"не сформирован", "в стадии формирования")))</f>
        <v/>
      </c>
      <c r="AH21" s="170" t="str">
        <f>IF('Физическое развитие'!T21="","",IF('Физическое развитие'!T21=2,"сформирован",IF('Физическое развитие'!T21=0,"не сформирован", "в стадии формирования")))</f>
        <v/>
      </c>
      <c r="AI21" s="180" t="str">
        <f>IF('Социально-коммуникативное разви'!S22="","",IF('Познавательное развитие'!U22="","",IF('Речевое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развитие'!W21+'Художественно-эстетическое разв'!AD22+'Художественно-эстетическое разв'!AE22+'Художественно-эстетическое разв'!AF22+'Физическое развитие'!T21)/7)))))))</f>
        <v/>
      </c>
      <c r="AJ21" s="151" t="str">
        <f>'целевые ориентиры'!AH21</f>
        <v/>
      </c>
      <c r="AK21" s="172" t="str">
        <f>IF('Речевое развитие'!D21="","",IF('Речевое развитие'!D21=2,"сформирован",IF('Речевое развитие'!D21=0,"не сформирован", "в стадии формирования")))</f>
        <v/>
      </c>
      <c r="AL21" s="150" t="str">
        <f>IF('Речевое развитие'!F21="","",IF('Речевое развитие'!F21=2,"сформирован",IF('Речевое развитие'!F21=0,"не сформирован", "в стадии формирования")))</f>
        <v/>
      </c>
      <c r="AM21" s="150" t="str">
        <f>IF('Речевое развитие'!H21="","",IF('Речевое развитие'!H21=2,"сформирован",IF('Речевое развитие'!H21=0,"не сформирован", "в стадии формирования")))</f>
        <v/>
      </c>
      <c r="AN21" s="150" t="str">
        <f>IF('Речевое развитие'!I21="","",IF('Речевое развитие'!I21=2,"сформирован",IF('Речевое развитие'!I21=0,"не сформирован", "в стадии формирования")))</f>
        <v/>
      </c>
      <c r="AO21" s="150" t="str">
        <f>IF('Речевое развитие'!J21="","",IF('Речевое развитие'!J21=2,"сформирован",IF('Речевое развитие'!J21=0,"не сформирован", "в стадии формирования")))</f>
        <v/>
      </c>
      <c r="AP21" s="150" t="str">
        <f>IF('Речевое развитие'!K21="","",IF('Речевое развитие'!K21=2,"сформирован",IF('Речевое развитие'!K21=0,"не сформирован", "в стадии формирования")))</f>
        <v/>
      </c>
      <c r="AQ21" s="150" t="str">
        <f>IF('Речевое развитие'!M21="","",IF('Речевое развитие'!M21=2,"сформирован",IF('Речевое развитие'!M21=0,"не сформирован", "в стадии формирования")))</f>
        <v/>
      </c>
      <c r="AR21" s="150" t="str">
        <f>IF('Речевое развитие'!N21="","",IF('Речевое развитие'!N21=2,"сформирован",IF('Речевое развитие'!N21=0,"не сформирован", "в стадии формирования")))</f>
        <v/>
      </c>
      <c r="AS21" s="150" t="str">
        <f>IF('Речевое развитие'!O21="","",IF('Речевое развитие'!O21=2,"сформирован",IF('Речевое развитие'!O21=0,"не сформирован", "в стадии формирования")))</f>
        <v/>
      </c>
      <c r="AT21" s="180" t="str">
        <f>IF('Речевое развитие'!D21="","",IF('Речевое развитие'!F21="","",IF('Речевое развитие'!H21="","",IF('Речевое развитие'!I21="","",IF('Речевое развитие'!J21="","",IF('Речевое развитие'!K21="","",IF('Речевое развитие'!M21="","",IF('Речевое развитие'!N21="","",IF('Речевое развитие'!O21="","",('Речевое развитие'!D21+'Речевое развитие'!F21+'Речевое развитие'!H21+'Речевое развитие'!I21+'Речевое развитие'!J21+'Речевое развитие'!K21+'Речевое развитие'!M21+'Речевое развитие'!N21+'Речевое развитие'!O21)/9)))))))))</f>
        <v/>
      </c>
      <c r="AU21" s="151" t="str">
        <f>'целевые ориентиры'!AR21</f>
        <v/>
      </c>
      <c r="AV21" s="150" t="str">
        <f>IF('Физическое развитие'!D21="","",IF('Физическое развитие'!D21=2,"сформирован",IF('Физическое развитие'!D21=0,"не сформирован", "в стадии формирования")))</f>
        <v/>
      </c>
      <c r="AW21" s="150" t="str">
        <f>IF('Физическое развитие'!E21="","",IF('Физическое развитие'!E21=2,"сформирован",IF('Физическое развитие'!E21=0,"не сформирован", "в стадии формирования")))</f>
        <v/>
      </c>
      <c r="AX21" s="150" t="str">
        <f>IF('Физическое развитие'!G21="","",IF('Физическое развитие'!G21=2,"сформирован",IF('Физическое развитие'!G21=0,"не сформирован", "в стадии формирования")))</f>
        <v/>
      </c>
      <c r="AY21" s="150" t="e">
        <f>IF('Физическое развитие'!#REF!="","",IF('Физическое развитие'!#REF!=2,"сформирован",IF('Физическое развитие'!#REF!=0,"не сформирован", "в стадии формирования")))</f>
        <v>#REF!</v>
      </c>
      <c r="AZ21" s="150" t="str">
        <f>IF('Физическое развитие'!H21="","",IF('Физическое развитие'!H21=2,"сформирован",IF('Физическое развитие'!H21=0,"не сформирован", "в стадии формирования")))</f>
        <v/>
      </c>
      <c r="BA21" s="150" t="str">
        <f>IF('Физическое развитие'!I21="","",IF('Физическое развитие'!I21=2,"сформирован",IF('Физическое развитие'!I21=0,"не сформирован", "в стадии формирования")))</f>
        <v/>
      </c>
      <c r="BB21" s="150" t="str">
        <f>IF('Физическое развитие'!N21="","",IF('Физическое развитие'!N21=2,"сформирован",IF('Физическое развитие'!N21=0,"не сформирован", "в стадии формирования")))</f>
        <v/>
      </c>
      <c r="BC21" s="150" t="str">
        <f>IF('Физическое развитие'!O21="","",IF('Физическое развитие'!O21=2,"сформирован",IF('Физическое развитие'!O21=0,"не сформирован", "в стадии формирования")))</f>
        <v/>
      </c>
      <c r="BD21" s="150" t="str">
        <f>IF('Физическое развитие'!P21="","",IF('Физическое развитие'!P21=2,"сформирован",IF('Физическое развитие'!P21=0,"не сформирован", "в стадии формирования")))</f>
        <v/>
      </c>
      <c r="BE21" s="150" t="str">
        <f>IF('Физическое развитие'!S21="","",IF('Физическое развитие'!S21=2,"сформирован",IF('Физическое развитие'!S21=0,"не сформирован", "в стадии формирования")))</f>
        <v/>
      </c>
      <c r="BF21" s="150" t="str">
        <f>IF('Физическое развитие'!D21="","",IF('Физическое развитие'!E21="","",IF('Физическое развитие'!G21="","",IF('Физическое развитие'!#REF!="","",IF('Физическое развитие'!H21="","",IF('Физическое развитие'!I21="","",IF('Физическое развитие'!N21="","",IF('Физическое развитие'!O21="","",IF('Физическое развитие'!P21="","",IF('Физическое развитие'!S21="","",('Физическое развитие'!D21+'Физическое развитие'!E21+'Физическое развитие'!G21+'Физическое развитие'!#REF!+'Физическое развитие'!H21+'Физическое развитие'!I21+'Физическое развитие'!N21+'Физическое развитие'!O21+'Физическое развитие'!P21+'Физическое развитие'!S21)/10))))))))))</f>
        <v/>
      </c>
      <c r="BG21" s="151" t="str">
        <f>'целевые ориентиры'!BG21</f>
        <v/>
      </c>
      <c r="BH21" s="150"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BI21" s="150"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BJ21" s="150"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BK21" s="150"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BL21" s="150"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BM21" s="150"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BN21" s="150"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BO21" s="150"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BP21" s="150" t="str">
        <f>IF('Социально-коммуникативное разви'!AL22="","",IF('Социально-коммуникативное разви'!AL22=2,"сформирован",IF('Социально-коммуникативное разви'!AL22=0,"не сформирован", "в стадии формирования")))</f>
        <v/>
      </c>
      <c r="BQ21" s="150" t="str">
        <f>IF('Социально-коммуникативное разви'!AM22="","",IF('Социально-коммуникативное разви'!AM22=2,"сформирован",IF('Социально-коммуникативное разви'!AM22=0,"не сформирован", "в стадии формирования")))</f>
        <v/>
      </c>
      <c r="BR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1" s="150" t="str">
        <f>IF('Физическое развитие'!N21="","",IF('Физическое развитие'!N21=2,"сформирован",IF('Физическое развитие'!N21=0,"не сформирован", "в стадии формирования")))</f>
        <v/>
      </c>
      <c r="BT21" s="150" t="str">
        <f>IF('Физическое развитие'!Q21="","",IF('Физическое развитие'!Q21=2,"сформирован",IF('Физическое развитие'!Q21=0,"не сформирован", "в стадии формирования")))</f>
        <v/>
      </c>
      <c r="BU21" s="150" t="str">
        <f>IF('Физическое развитие'!U21="","",IF('Физическое развитие'!U21=2,"сформирован",IF('Физическое развитие'!U21=0,"не сформирован", "в стадии формирования")))</f>
        <v/>
      </c>
      <c r="BV21" s="150" t="str">
        <f>IF('Физическое развитие'!X21="","",IF('Физическое развитие'!X21=2,"сформирован",IF('Физическое развитие'!X21=0,"не сформирован", "в стадии формирования")))</f>
        <v/>
      </c>
      <c r="BW21" s="150" t="str">
        <f>IF('Физическое развитие'!Y21="","",IF('Физическое развитие'!Y21=2,"сформирован",IF('Физическое развитие'!Y21=0,"не сформирован", "в стадии формирования")))</f>
        <v/>
      </c>
      <c r="BX21" s="150" t="e">
        <f>IF('Физическое развитие'!#REF!="","",IF('Физическое развитие'!#REF!=2,"сформирован",IF('Физическое развитие'!#REF!=0,"не сформирован", "в стадии формирования")))</f>
        <v>#REF!</v>
      </c>
      <c r="BY21" s="150" t="str">
        <f>IF('Физическое развитие'!Z21="","",IF('Физическое развитие'!Z21=2,"сформирован",IF('Физическое развитие'!Z21=0,"не сформирован", "в стадии формирования")))</f>
        <v/>
      </c>
      <c r="BZ21" s="150" t="e">
        <f>IF('Физическое развитие'!#REF!="","",IF('Физическое развитие'!#REF!=2,"сформирован",IF('Физическое развитие'!#REF!=0,"не сформирован", "в стадии формирования")))</f>
        <v>#REF!</v>
      </c>
      <c r="CA21" s="180" t="str">
        <f>IF('Социально-коммуникативное разви'!Q22="","",IF('Социально-коммуникативное разви'!AD22="","",IF('Социально-коммуникативное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разви'!AM22="","",IF('Социально-коммуникативное разви'!#REF!="","",IF('Физическое развитие'!N21="","",IF('Физическое развитие'!Q21="","",IF('Физическое развитие'!U21="","",IF('Физическое развитие'!X21="","",IF('Физическое развитие'!Y21="","",IF('Физическое развитие'!#REF!="","",IF('Физическое развитие'!Z21="","",IF('Физическое развитие'!#REF!="","",('Социально-коммуникативное разви'!Q22+'Социально-коммуникативное разви'!AD22+'Социально-коммуникативное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разви'!AM22+'Социально-коммуникативное разви'!#REF!+'Физическое развитие'!N21+'Физическое развитие'!Q21+'Физическое развитие'!U21+'Физическое развитие'!X21+'Физическое развитие'!Y21+'Физическое развитие'!#REF!+'Физическое развитие'!#REF!)/19)))))))))))))))))))</f>
        <v/>
      </c>
      <c r="CB21" s="151" t="str">
        <f>'целевые ориентиры'!BY21</f>
        <v/>
      </c>
      <c r="CC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1" s="150"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E2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1" s="150"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CG21" s="150"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CH21" s="150" t="str">
        <f>IF('Познавательное развитие'!D22="","",IF('Познавательное развитие'!D22=2,"сформирован",IF('Познавательное развитие'!D22=0,"не сформирован", "в стадии формирования")))</f>
        <v/>
      </c>
      <c r="CI21" s="150" t="str">
        <f>IF('Познавательное развитие'!E22="","",IF('Познавательное развитие'!E22=2,"сформирован",IF('Познавательное развитие'!E22=0,"не сформирован", "в стадии формирования")))</f>
        <v/>
      </c>
      <c r="CJ21" s="150" t="e">
        <f>IF('Познавательное развитие'!#REF!="","",IF('Познавательное развитие'!#REF!=2,"сформирован",IF('Познавательное развитие'!#REF!=0,"не сформирован", "в стадии формирования")))</f>
        <v>#REF!</v>
      </c>
      <c r="CK21" s="150" t="str">
        <f>IF('Познавательное развитие'!F22="","",IF('Познавательное развитие'!F22=2,"сформирован",IF('Познавательное развитие'!F22=0,"не сформирован", "в стадии формирования")))</f>
        <v/>
      </c>
      <c r="CL21" s="150" t="str">
        <f>IF('Познавательное развитие'!I22="","",IF('Познавательное развитие'!I22=2,"сформирован",IF('Познавательное развитие'!I22=0,"не сформирован", "в стадии формирования")))</f>
        <v/>
      </c>
      <c r="CM21" s="150" t="str">
        <f>IF('Познавательное развитие'!J22="","",IF('Познавательное развитие'!J22=2,"сформирован",IF('Познавательное развитие'!J22=0,"не сформирован", "в стадии формирования")))</f>
        <v/>
      </c>
      <c r="CN21" s="150" t="str">
        <f>IF('Познавательное развитие'!K22="","",IF('Познавательное развитие'!K22=2,"сформирован",IF('Познавательное развитие'!K22=0,"не сформирован", "в стадии формирования")))</f>
        <v/>
      </c>
      <c r="CO21" s="150" t="str">
        <f>IF('Познавательное развитие'!L22="","",IF('Познавательное развитие'!L22=2,"сформирован",IF('Познавательное развитие'!L22=0,"не сформирован", "в стадии формирования")))</f>
        <v/>
      </c>
      <c r="CP21" s="150" t="e">
        <f>IF('Познавательное развитие'!#REF!="","",IF('Познавательное развитие'!#REF!=2,"сформирован",IF('Познавательное развитие'!#REF!=0,"не сформирован", "в стадии формирования")))</f>
        <v>#REF!</v>
      </c>
      <c r="CQ21" s="150" t="str">
        <f>IF('Познавательное развитие'!M22="","",IF('Познавательное развитие'!M22=2,"сформирован",IF('Познавательное развитие'!M22=0,"не сформирован", "в стадии формирования")))</f>
        <v/>
      </c>
      <c r="CR21" s="150" t="str">
        <f>IF('Познавательное развитие'!S22="","",IF('Познавательное развитие'!S22=2,"сформирован",IF('Познавательное развитие'!S22=0,"не сформирован", "в стадии формирования")))</f>
        <v/>
      </c>
      <c r="CS21" s="150" t="str">
        <f>IF('Познавательное развитие'!T22="","",IF('Познавательное развитие'!T22=2,"сформирован",IF('Познавательное развитие'!T22=0,"не сформирован", "в стадии формирования")))</f>
        <v/>
      </c>
      <c r="CT21" s="150" t="str">
        <f>IF('Познавательное развитие'!V22="","",IF('Познавательное развитие'!V22=2,"сформирован",IF('Познавательное развитие'!V22=0,"не сформирован", "в стадии формирования")))</f>
        <v/>
      </c>
      <c r="CU21" s="150" t="str">
        <f>IF('Познавательное развитие'!AD22="","",IF('Познавательное развитие'!AD22=2,"сформирован",IF('Познавательное развитие'!AD22=0,"не сформирован", "в стадии формирования")))</f>
        <v/>
      </c>
      <c r="CV21" s="150" t="e">
        <f>IF('Познавательное развитие'!#REF!="","",IF('Познавательное развитие'!#REF!=2,"сформирован",IF('Познавательное развитие'!#REF!=0,"не сформирован", "в стадии формирования")))</f>
        <v>#REF!</v>
      </c>
      <c r="CW21" s="150" t="str">
        <f>IF('Познавательное развитие'!AI22="","",IF('Познавательное развитие'!AI22=2,"сформирован",IF('Познавательное развитие'!AI22=0,"не сформирован", "в стадии формирования")))</f>
        <v/>
      </c>
      <c r="CX21" s="150" t="str">
        <f>IF('Познавательное развитие'!AK22="","",IF('Познавательное развитие'!AK22=2,"сформирован",IF('Познавательное развитие'!AK22=0,"не сформирован", "в стадии формирования")))</f>
        <v/>
      </c>
      <c r="CY21" s="150" t="e">
        <f>IF('Познавательное развитие'!#REF!="","",IF('Познавательное развитие'!#REF!=2,"сформирован",IF('Познавательное развитие'!#REF!=0,"не сформирован", "в стадии формирования")))</f>
        <v>#REF!</v>
      </c>
      <c r="CZ21" s="150" t="str">
        <f>IF('Познавательное развитие'!AL22="","",IF('Познавательное развитие'!AL22=2,"сформирован",IF('Познавательное развитие'!AL22=0,"не сформирован", "в стадии формирования")))</f>
        <v/>
      </c>
      <c r="DA21" s="150" t="str">
        <f>IF('Речевое развитие'!S21="","",IF('Речевое развитие'!S21=2,"сформирован",IF('Речевое развитие'!S21=0,"не сформирован", "в стадии формирования")))</f>
        <v/>
      </c>
      <c r="DB21" s="150" t="str">
        <f>IF('Речевое развитие'!T21="","",IF('Речевое развитие'!T21=2,"сформирован",IF('Речевое развитие'!T21=0,"не сформирован", "в стадии формирования")))</f>
        <v/>
      </c>
      <c r="DC21" s="150" t="str">
        <f>IF('Речевое развитие'!U21="","",IF('Речевое развитие'!U21=2,"сформирован",IF('Речевое развитие'!U21=0,"не сформирован", "в стадии формирования")))</f>
        <v/>
      </c>
      <c r="DD21" s="150" t="str">
        <f>IF('Речевое развитие'!V21="","",IF('Речевое развитие'!V21=2,"сформирован",IF('Речевое развитие'!V21=0,"не сформирован", "в стадии формирования")))</f>
        <v/>
      </c>
      <c r="DE21" s="150"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DF21" s="150" t="str">
        <f>IF('Художественно-эстетическое разв'!O22="","",IF('Художественно-эстетическое разв'!O22=2,"сформирован",IF('Художественно-эстетическое разв'!O22=0,"не сформирован", "в стадии формирования")))</f>
        <v/>
      </c>
      <c r="DG21" s="150"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DH21" s="180" t="e">
        <f>IF('Социально-коммуникативное разви'!#REF!="","",IF('Социально-коммуникативное разви'!M22="","",IF('Социально-коммуникативное разви'!#REF!="","",IF('Социально-коммуникативное разви'!O22="","",IF('Социально-коммуникативное разви'!T22="","",IF('Познавательное развитие'!D22="","",IF('Познавательное развитие'!E22="","",IF('Познавательное развитие'!#REF!="","",IF('Познавательное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развитие'!#REF!="","",IF('Познавательное развитие'!M22="","",IF('Познавательное развитие'!S22="","",IF('Познавательное развитие'!T22="","",IF('Познавательное развитие'!V22="","",IF('Познавательное развитие'!AD22="","",IF('Познавательное развитие'!#REF!="","",IF('Познавательное развитие'!AI22="","",IF('Познавательное развитие'!AK22="","",IF('Познавательное развитие'!#REF!="","",IF('Познавательное развитие'!AL22="","",IF('Речевое развитие'!S21="","",IF('Речевое развитие'!T21="","",IF('Речевое развитие'!U21="","",IF('Речевое развитие'!V21="","",IF('Художественно-эстетическое разв'!D22="","",IF('Художественно-эстетическое разв'!O22="","",IF('Художественно-эстетическое разв'!T22="","",('Социально-коммуникативное разви'!#REF!+'Социально-коммуникативное разви'!M22+'Социально-коммуникативное разви'!#REF!+'Социально-коммуникативное разви'!O22+'Социально-коммуникативное разви'!T22+'Познавательное развитие'!D22+'Познавательное развитие'!E22+'Познавательное развитие'!#REF!+'Познавательное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развитие'!#REF!+'Познавательное развитие'!M22+'Познавательное развитие'!S22+'Познавательное развитие'!T22+'Познавательное развитие'!V22+'Познавательное развитие'!AD22+'Познавательное развитие'!#REF!+'Познавательное развитие'!AI22+'Познавательное развитие'!AK22+'Познавательное развитие'!#REF!+'Познавательное развитие'!AL22+'Речевое развитие'!S21+'Речевое развитие'!T21+'Речевое развитие'!U21+'Речевое развитие'!V21+'Художественно-эстетическое разв'!D22+'Художественно-эстетическое разв'!O22+'Художественно-эстетическое разв'!T22)/31)))))))))))))))))))))))))))))))</f>
        <v>#REF!</v>
      </c>
      <c r="DI21" s="151" t="str">
        <f>'целевые ориентиры'!DC21</f>
        <v/>
      </c>
    </row>
    <row r="22" spans="1:113" s="96" customFormat="1">
      <c r="A22" s="96">
        <f>список!A20</f>
        <v>19</v>
      </c>
      <c r="B22" s="153" t="str">
        <f>IF(список!B20="","",список!B20)</f>
        <v/>
      </c>
      <c r="C22" s="149">
        <f>IF(список!C20="","",список!C20)</f>
        <v>0</v>
      </c>
      <c r="D22" s="155"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96"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96"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96"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96"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96" t="str">
        <f>IF('Познавательное развитие'!H23="","",IF('Познавательное развитие'!H23=2,"сформирован",IF('Познавательное развитие'!H23=0,"не сформирован", "в стадии формирования")))</f>
        <v/>
      </c>
      <c r="K22" s="96" t="e">
        <f>IF('Познавательное развитие'!#REF!="","",IF('Познавательное развитие'!#REF!=2,"сформирован",IF('Познавательное развитие'!#REF!=0,"не сформирован", "в стадии формирования")))</f>
        <v>#REF!</v>
      </c>
      <c r="L22" s="96" t="str">
        <f>IF('Речевое развитие'!X22="","",IF('Речевое развитие'!X22=2,"сформирован",IF('Речевое развитие'!X22=0,"не сформирован", "в стадии формирования")))</f>
        <v/>
      </c>
      <c r="M22" s="96"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149" t="str">
        <f>IF('Физическое развитие'!M22="","",IF('Физическое развитие'!M22=2,"сформирован",IF('Физическое развитие'!M22=0,"не сформирован", "в стадии формирования")))</f>
        <v/>
      </c>
      <c r="O22" s="166"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151" t="str">
        <f>'целевые ориентиры'!M22</f>
        <v/>
      </c>
      <c r="Q22" s="177"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R22" s="177"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S22" s="177"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T22" s="177"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2" s="177"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V22" s="178"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W22" s="178"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X22" s="178"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Y22" s="179"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Z22" s="180"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AA22" s="151" t="str">
        <f>'целевые ориентиры'!X22</f>
        <v/>
      </c>
      <c r="AB22" s="17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AC22" s="171" t="str">
        <f>IF('Познавательное развитие'!U23="","",IF('Познавательное развитие'!U23=2,"сформирован",IF('Познавательное развитие'!U23=0,"не сформирован", "в стадии формирования")))</f>
        <v/>
      </c>
      <c r="AD22" s="170" t="str">
        <f>IF('Речевое развитие'!W22="","",IF('Речевое развитие'!W22=2,"сформирован",IF('Речевое развитие'!W22=0,"не сформирован", "в стадии формирования")))</f>
        <v/>
      </c>
      <c r="AE22" s="181"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AF22" s="181"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G22" s="181" t="str">
        <f>IF('Художественно-эстетическое разв'!AF23="","",IF('Художественно-эстетическое разв'!AF23=2,"сформирован",IF('Художественно-эстетическое разв'!AF23=0,"не сформирован", "в стадии формирования")))</f>
        <v/>
      </c>
      <c r="AH22" s="170" t="str">
        <f>IF('Физическое развитие'!T22="","",IF('Физическое развитие'!T22=2,"сформирован",IF('Физическое развитие'!T22=0,"не сформирован", "в стадии формирования")))</f>
        <v/>
      </c>
      <c r="AI22" s="180" t="str">
        <f>IF('Социально-коммуникативное разви'!S23="","",IF('Познавательное развитие'!U23="","",IF('Речевое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развитие'!W22+'Художественно-эстетическое разв'!AD23+'Художественно-эстетическое разв'!AE23+'Художественно-эстетическое разв'!AF23+'Физическое развитие'!T22)/7)))))))</f>
        <v/>
      </c>
      <c r="AJ22" s="151" t="str">
        <f>'целевые ориентиры'!AH22</f>
        <v/>
      </c>
      <c r="AK22" s="172" t="str">
        <f>IF('Речевое развитие'!D22="","",IF('Речевое развитие'!D22=2,"сформирован",IF('Речевое развитие'!D22=0,"не сформирован", "в стадии формирования")))</f>
        <v/>
      </c>
      <c r="AL22" s="150" t="str">
        <f>IF('Речевое развитие'!F22="","",IF('Речевое развитие'!F22=2,"сформирован",IF('Речевое развитие'!F22=0,"не сформирован", "в стадии формирования")))</f>
        <v/>
      </c>
      <c r="AM22" s="150" t="str">
        <f>IF('Речевое развитие'!H22="","",IF('Речевое развитие'!H22=2,"сформирован",IF('Речевое развитие'!H22=0,"не сформирован", "в стадии формирования")))</f>
        <v/>
      </c>
      <c r="AN22" s="150" t="str">
        <f>IF('Речевое развитие'!I22="","",IF('Речевое развитие'!I22=2,"сформирован",IF('Речевое развитие'!I22=0,"не сформирован", "в стадии формирования")))</f>
        <v/>
      </c>
      <c r="AO22" s="150" t="str">
        <f>IF('Речевое развитие'!J22="","",IF('Речевое развитие'!J22=2,"сформирован",IF('Речевое развитие'!J22=0,"не сформирован", "в стадии формирования")))</f>
        <v/>
      </c>
      <c r="AP22" s="150" t="str">
        <f>IF('Речевое развитие'!K22="","",IF('Речевое развитие'!K22=2,"сформирован",IF('Речевое развитие'!K22=0,"не сформирован", "в стадии формирования")))</f>
        <v/>
      </c>
      <c r="AQ22" s="150" t="str">
        <f>IF('Речевое развитие'!M22="","",IF('Речевое развитие'!M22=2,"сформирован",IF('Речевое развитие'!M22=0,"не сформирован", "в стадии формирования")))</f>
        <v/>
      </c>
      <c r="AR22" s="150" t="str">
        <f>IF('Речевое развитие'!N22="","",IF('Речевое развитие'!N22=2,"сформирован",IF('Речевое развитие'!N22=0,"не сформирован", "в стадии формирования")))</f>
        <v/>
      </c>
      <c r="AS22" s="150" t="str">
        <f>IF('Речевое развитие'!O22="","",IF('Речевое развитие'!O22=2,"сформирован",IF('Речевое развитие'!O22=0,"не сформирован", "в стадии формирования")))</f>
        <v/>
      </c>
      <c r="AT22" s="180" t="str">
        <f>IF('Речевое развитие'!D22="","",IF('Речевое развитие'!F22="","",IF('Речевое развитие'!H22="","",IF('Речевое развитие'!I22="","",IF('Речевое развитие'!J22="","",IF('Речевое развитие'!K22="","",IF('Речевое развитие'!M22="","",IF('Речевое развитие'!N22="","",IF('Речевое развитие'!O22="","",('Речевое развитие'!D22+'Речевое развитие'!F22+'Речевое развитие'!H22+'Речевое развитие'!I22+'Речевое развитие'!J22+'Речевое развитие'!K22+'Речевое развитие'!M22+'Речевое развитие'!N22+'Речевое развитие'!O22)/9)))))))))</f>
        <v/>
      </c>
      <c r="AU22" s="151" t="str">
        <f>'целевые ориентиры'!AR22</f>
        <v/>
      </c>
      <c r="AV22" s="150" t="str">
        <f>IF('Физическое развитие'!D22="","",IF('Физическое развитие'!D22=2,"сформирован",IF('Физическое развитие'!D22=0,"не сформирован", "в стадии формирования")))</f>
        <v/>
      </c>
      <c r="AW22" s="150" t="str">
        <f>IF('Физическое развитие'!E22="","",IF('Физическое развитие'!E22=2,"сформирован",IF('Физическое развитие'!E22=0,"не сформирован", "в стадии формирования")))</f>
        <v/>
      </c>
      <c r="AX22" s="150" t="str">
        <f>IF('Физическое развитие'!G22="","",IF('Физическое развитие'!G22=2,"сформирован",IF('Физическое развитие'!G22=0,"не сформирован", "в стадии формирования")))</f>
        <v/>
      </c>
      <c r="AY22" s="150" t="e">
        <f>IF('Физическое развитие'!#REF!="","",IF('Физическое развитие'!#REF!=2,"сформирован",IF('Физическое развитие'!#REF!=0,"не сформирован", "в стадии формирования")))</f>
        <v>#REF!</v>
      </c>
      <c r="AZ22" s="150" t="str">
        <f>IF('Физическое развитие'!H22="","",IF('Физическое развитие'!H22=2,"сформирован",IF('Физическое развитие'!H22=0,"не сформирован", "в стадии формирования")))</f>
        <v/>
      </c>
      <c r="BA22" s="150" t="str">
        <f>IF('Физическое развитие'!I22="","",IF('Физическое развитие'!I22=2,"сформирован",IF('Физическое развитие'!I22=0,"не сформирован", "в стадии формирования")))</f>
        <v/>
      </c>
      <c r="BB22" s="150" t="str">
        <f>IF('Физическое развитие'!N22="","",IF('Физическое развитие'!N22=2,"сформирован",IF('Физическое развитие'!N22=0,"не сформирован", "в стадии формирования")))</f>
        <v/>
      </c>
      <c r="BC22" s="150" t="str">
        <f>IF('Физическое развитие'!O22="","",IF('Физическое развитие'!O22=2,"сформирован",IF('Физическое развитие'!O22=0,"не сформирован", "в стадии формирования")))</f>
        <v/>
      </c>
      <c r="BD22" s="150" t="str">
        <f>IF('Физическое развитие'!P22="","",IF('Физическое развитие'!P22=2,"сформирован",IF('Физическое развитие'!P22=0,"не сформирован", "в стадии формирования")))</f>
        <v/>
      </c>
      <c r="BE22" s="150" t="str">
        <f>IF('Физическое развитие'!S22="","",IF('Физическое развитие'!S22=2,"сформирован",IF('Физическое развитие'!S22=0,"не сформирован", "в стадии формирования")))</f>
        <v/>
      </c>
      <c r="BF22" s="150" t="str">
        <f>IF('Физическое развитие'!D22="","",IF('Физическое развитие'!E22="","",IF('Физическое развитие'!G22="","",IF('Физическое развитие'!#REF!="","",IF('Физическое развитие'!H22="","",IF('Физическое развитие'!I22="","",IF('Физическое развитие'!N22="","",IF('Физическое развитие'!O22="","",IF('Физическое развитие'!P22="","",IF('Физическое развитие'!S22="","",('Физическое развитие'!D22+'Физическое развитие'!E22+'Физическое развитие'!G22+'Физическое развитие'!#REF!+'Физическое развитие'!H22+'Физическое развитие'!I22+'Физическое развитие'!N22+'Физическое развитие'!O22+'Физическое развитие'!P22+'Физическое развитие'!S22)/10))))))))))</f>
        <v/>
      </c>
      <c r="BG22" s="151" t="str">
        <f>'целевые ориентиры'!BG22</f>
        <v/>
      </c>
      <c r="BH22" s="150"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BI22" s="150"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BJ22" s="150"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BK22" s="150"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BL22" s="150"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BM22" s="150"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BN22" s="150"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BO22" s="150"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BP22" s="150" t="str">
        <f>IF('Социально-коммуникативное разви'!AL23="","",IF('Социально-коммуникативное разви'!AL23=2,"сформирован",IF('Социально-коммуникативное разви'!AL23=0,"не сформирован", "в стадии формирования")))</f>
        <v/>
      </c>
      <c r="BQ22" s="150" t="str">
        <f>IF('Социально-коммуникативное разви'!AM23="","",IF('Социально-коммуникативное разви'!AM23=2,"сформирован",IF('Социально-коммуникативное разви'!AM23=0,"не сформирован", "в стадии формирования")))</f>
        <v/>
      </c>
      <c r="BR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2" s="150" t="str">
        <f>IF('Физическое развитие'!N22="","",IF('Физическое развитие'!N22=2,"сформирован",IF('Физическое развитие'!N22=0,"не сформирован", "в стадии формирования")))</f>
        <v/>
      </c>
      <c r="BT22" s="150" t="str">
        <f>IF('Физическое развитие'!Q22="","",IF('Физическое развитие'!Q22=2,"сформирован",IF('Физическое развитие'!Q22=0,"не сформирован", "в стадии формирования")))</f>
        <v/>
      </c>
      <c r="BU22" s="150" t="str">
        <f>IF('Физическое развитие'!U22="","",IF('Физическое развитие'!U22=2,"сформирован",IF('Физическое развитие'!U22=0,"не сформирован", "в стадии формирования")))</f>
        <v/>
      </c>
      <c r="BV22" s="150" t="str">
        <f>IF('Физическое развитие'!X22="","",IF('Физическое развитие'!X22=2,"сформирован",IF('Физическое развитие'!X22=0,"не сформирован", "в стадии формирования")))</f>
        <v/>
      </c>
      <c r="BW22" s="150" t="str">
        <f>IF('Физическое развитие'!Y22="","",IF('Физическое развитие'!Y22=2,"сформирован",IF('Физическое развитие'!Y22=0,"не сформирован", "в стадии формирования")))</f>
        <v/>
      </c>
      <c r="BX22" s="150" t="e">
        <f>IF('Физическое развитие'!#REF!="","",IF('Физическое развитие'!#REF!=2,"сформирован",IF('Физическое развитие'!#REF!=0,"не сформирован", "в стадии формирования")))</f>
        <v>#REF!</v>
      </c>
      <c r="BY22" s="150" t="str">
        <f>IF('Физическое развитие'!Z22="","",IF('Физическое развитие'!Z22=2,"сформирован",IF('Физическое развитие'!Z22=0,"не сформирован", "в стадии формирования")))</f>
        <v/>
      </c>
      <c r="BZ22" s="150" t="e">
        <f>IF('Физическое развитие'!#REF!="","",IF('Физическое развитие'!#REF!=2,"сформирован",IF('Физическое развитие'!#REF!=0,"не сформирован", "в стадии формирования")))</f>
        <v>#REF!</v>
      </c>
      <c r="CA22" s="180" t="str">
        <f>IF('Социально-коммуникативное разви'!Q23="","",IF('Социально-коммуникативное разви'!AD23="","",IF('Социально-коммуникативное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разви'!AM23="","",IF('Социально-коммуникативное разви'!#REF!="","",IF('Физическое развитие'!N22="","",IF('Физическое развитие'!Q22="","",IF('Физическое развитие'!U22="","",IF('Физическое развитие'!X22="","",IF('Физическое развитие'!Y22="","",IF('Физическое развитие'!#REF!="","",IF('Физическое развитие'!Z22="","",IF('Физическое развитие'!#REF!="","",('Социально-коммуникативное разви'!Q23+'Социально-коммуникативное разви'!AD23+'Социально-коммуникативное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разви'!AM23+'Социально-коммуникативное разви'!#REF!+'Физическое развитие'!N22+'Физическое развитие'!Q22+'Физическое развитие'!U22+'Физическое развитие'!X22+'Физическое развитие'!Y22+'Физическое развитие'!#REF!+'Физическое развитие'!#REF!)/19)))))))))))))))))))</f>
        <v/>
      </c>
      <c r="CB22" s="151" t="str">
        <f>'целевые ориентиры'!BY22</f>
        <v/>
      </c>
      <c r="CC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2" s="150"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E2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2" s="150"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CG22" s="150"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CH22" s="150" t="str">
        <f>IF('Познавательное развитие'!D23="","",IF('Познавательное развитие'!D23=2,"сформирован",IF('Познавательное развитие'!D23=0,"не сформирован", "в стадии формирования")))</f>
        <v/>
      </c>
      <c r="CI22" s="150" t="str">
        <f>IF('Познавательное развитие'!E23="","",IF('Познавательное развитие'!E23=2,"сформирован",IF('Познавательное развитие'!E23=0,"не сформирован", "в стадии формирования")))</f>
        <v/>
      </c>
      <c r="CJ22" s="150" t="e">
        <f>IF('Познавательное развитие'!#REF!="","",IF('Познавательное развитие'!#REF!=2,"сформирован",IF('Познавательное развитие'!#REF!=0,"не сформирован", "в стадии формирования")))</f>
        <v>#REF!</v>
      </c>
      <c r="CK22" s="150" t="str">
        <f>IF('Познавательное развитие'!F23="","",IF('Познавательное развитие'!F23=2,"сформирован",IF('Познавательное развитие'!F23=0,"не сформирован", "в стадии формирования")))</f>
        <v/>
      </c>
      <c r="CL22" s="150" t="str">
        <f>IF('Познавательное развитие'!I23="","",IF('Познавательное развитие'!I23=2,"сформирован",IF('Познавательное развитие'!I23=0,"не сформирован", "в стадии формирования")))</f>
        <v/>
      </c>
      <c r="CM22" s="150" t="str">
        <f>IF('Познавательное развитие'!J23="","",IF('Познавательное развитие'!J23=2,"сформирован",IF('Познавательное развитие'!J23=0,"не сформирован", "в стадии формирования")))</f>
        <v/>
      </c>
      <c r="CN22" s="150" t="str">
        <f>IF('Познавательное развитие'!K23="","",IF('Познавательное развитие'!K23=2,"сформирован",IF('Познавательное развитие'!K23=0,"не сформирован", "в стадии формирования")))</f>
        <v/>
      </c>
      <c r="CO22" s="150" t="str">
        <f>IF('Познавательное развитие'!L23="","",IF('Познавательное развитие'!L23=2,"сформирован",IF('Познавательное развитие'!L23=0,"не сформирован", "в стадии формирования")))</f>
        <v/>
      </c>
      <c r="CP22" s="150" t="e">
        <f>IF('Познавательное развитие'!#REF!="","",IF('Познавательное развитие'!#REF!=2,"сформирован",IF('Познавательное развитие'!#REF!=0,"не сформирован", "в стадии формирования")))</f>
        <v>#REF!</v>
      </c>
      <c r="CQ22" s="150" t="str">
        <f>IF('Познавательное развитие'!M23="","",IF('Познавательное развитие'!M23=2,"сформирован",IF('Познавательное развитие'!M23=0,"не сформирован", "в стадии формирования")))</f>
        <v/>
      </c>
      <c r="CR22" s="150" t="str">
        <f>IF('Познавательное развитие'!S23="","",IF('Познавательное развитие'!S23=2,"сформирован",IF('Познавательное развитие'!S23=0,"не сформирован", "в стадии формирования")))</f>
        <v/>
      </c>
      <c r="CS22" s="150" t="str">
        <f>IF('Познавательное развитие'!T23="","",IF('Познавательное развитие'!T23=2,"сформирован",IF('Познавательное развитие'!T23=0,"не сформирован", "в стадии формирования")))</f>
        <v/>
      </c>
      <c r="CT22" s="150" t="str">
        <f>IF('Познавательное развитие'!V23="","",IF('Познавательное развитие'!V23=2,"сформирован",IF('Познавательное развитие'!V23=0,"не сформирован", "в стадии формирования")))</f>
        <v/>
      </c>
      <c r="CU22" s="150" t="str">
        <f>IF('Познавательное развитие'!AD23="","",IF('Познавательное развитие'!AD23=2,"сформирован",IF('Познавательное развитие'!AD23=0,"не сформирован", "в стадии формирования")))</f>
        <v/>
      </c>
      <c r="CV22" s="150" t="e">
        <f>IF('Познавательное развитие'!#REF!="","",IF('Познавательное развитие'!#REF!=2,"сформирован",IF('Познавательное развитие'!#REF!=0,"не сформирован", "в стадии формирования")))</f>
        <v>#REF!</v>
      </c>
      <c r="CW22" s="150" t="str">
        <f>IF('Познавательное развитие'!AI23="","",IF('Познавательное развитие'!AI23=2,"сформирован",IF('Познавательное развитие'!AI23=0,"не сформирован", "в стадии формирования")))</f>
        <v/>
      </c>
      <c r="CX22" s="150" t="str">
        <f>IF('Познавательное развитие'!AK23="","",IF('Познавательное развитие'!AK23=2,"сформирован",IF('Познавательное развитие'!AK23=0,"не сформирован", "в стадии формирования")))</f>
        <v/>
      </c>
      <c r="CY22" s="150" t="e">
        <f>IF('Познавательное развитие'!#REF!="","",IF('Познавательное развитие'!#REF!=2,"сформирован",IF('Познавательное развитие'!#REF!=0,"не сформирован", "в стадии формирования")))</f>
        <v>#REF!</v>
      </c>
      <c r="CZ22" s="150" t="str">
        <f>IF('Познавательное развитие'!AL23="","",IF('Познавательное развитие'!AL23=2,"сформирован",IF('Познавательное развитие'!AL23=0,"не сформирован", "в стадии формирования")))</f>
        <v/>
      </c>
      <c r="DA22" s="150" t="str">
        <f>IF('Речевое развитие'!S22="","",IF('Речевое развитие'!S22=2,"сформирован",IF('Речевое развитие'!S22=0,"не сформирован", "в стадии формирования")))</f>
        <v/>
      </c>
      <c r="DB22" s="150" t="str">
        <f>IF('Речевое развитие'!T22="","",IF('Речевое развитие'!T22=2,"сформирован",IF('Речевое развитие'!T22=0,"не сформирован", "в стадии формирования")))</f>
        <v/>
      </c>
      <c r="DC22" s="150" t="str">
        <f>IF('Речевое развитие'!U22="","",IF('Речевое развитие'!U22=2,"сформирован",IF('Речевое развитие'!U22=0,"не сформирован", "в стадии формирования")))</f>
        <v/>
      </c>
      <c r="DD22" s="150" t="str">
        <f>IF('Речевое развитие'!V22="","",IF('Речевое развитие'!V22=2,"сформирован",IF('Речевое развитие'!V22=0,"не сформирован", "в стадии формирования")))</f>
        <v/>
      </c>
      <c r="DE22" s="150"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DF22" s="150" t="str">
        <f>IF('Художественно-эстетическое разв'!O23="","",IF('Художественно-эстетическое разв'!O23=2,"сформирован",IF('Художественно-эстетическое разв'!O23=0,"не сформирован", "в стадии формирования")))</f>
        <v/>
      </c>
      <c r="DG22" s="150"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DH22" s="180" t="e">
        <f>IF('Социально-коммуникативное разви'!#REF!="","",IF('Социально-коммуникативное разви'!M23="","",IF('Социально-коммуникативное разви'!#REF!="","",IF('Социально-коммуникативное разви'!O23="","",IF('Социально-коммуникативное разви'!T23="","",IF('Познавательное развитие'!D23="","",IF('Познавательное развитие'!E23="","",IF('Познавательное развитие'!#REF!="","",IF('Познавательное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развитие'!#REF!="","",IF('Познавательное развитие'!M23="","",IF('Познавательное развитие'!S23="","",IF('Познавательное развитие'!T23="","",IF('Познавательное развитие'!V23="","",IF('Познавательное развитие'!AD23="","",IF('Познавательное развитие'!#REF!="","",IF('Познавательное развитие'!AI23="","",IF('Познавательное развитие'!AK23="","",IF('Познавательное развитие'!#REF!="","",IF('Познавательное развитие'!AL23="","",IF('Речевое развитие'!S22="","",IF('Речевое развитие'!T22="","",IF('Речевое развитие'!U22="","",IF('Речевое развитие'!V22="","",IF('Художественно-эстетическое разв'!D23="","",IF('Художественно-эстетическое разв'!O23="","",IF('Художественно-эстетическое разв'!T23="","",('Социально-коммуникативное разви'!#REF!+'Социально-коммуникативное разви'!M23+'Социально-коммуникативное разви'!#REF!+'Социально-коммуникативное разви'!O23+'Социально-коммуникативное разви'!T23+'Познавательное развитие'!D23+'Познавательное развитие'!E23+'Познавательное развитие'!#REF!+'Познавательное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развитие'!#REF!+'Познавательное развитие'!M23+'Познавательное развитие'!S23+'Познавательное развитие'!T23+'Познавательное развитие'!V23+'Познавательное развитие'!AD23+'Познавательное развитие'!#REF!+'Познавательное развитие'!AI23+'Познавательное развитие'!AK23+'Познавательное развитие'!#REF!+'Познавательное развитие'!AL23+'Речевое развитие'!S22+'Речевое развитие'!T22+'Речевое развитие'!U22+'Речевое развитие'!V22+'Художественно-эстетическое разв'!D23+'Художественно-эстетическое разв'!O23+'Художественно-эстетическое разв'!T23)/31)))))))))))))))))))))))))))))))</f>
        <v>#REF!</v>
      </c>
      <c r="DI22" s="151" t="str">
        <f>'целевые ориентиры'!DC22</f>
        <v/>
      </c>
    </row>
    <row r="23" spans="1:113" s="96" customFormat="1">
      <c r="A23" s="96">
        <f>список!A21</f>
        <v>20</v>
      </c>
      <c r="B23" s="153" t="str">
        <f>IF(список!B21="","",список!B21)</f>
        <v/>
      </c>
      <c r="C23" s="149">
        <f>IF(список!C21="","",список!C21)</f>
        <v>0</v>
      </c>
      <c r="D23" s="155"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96"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96"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96"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96"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96" t="str">
        <f>IF('Познавательное развитие'!H24="","",IF('Познавательное развитие'!H24=2,"сформирован",IF('Познавательное развитие'!H24=0,"не сформирован", "в стадии формирования")))</f>
        <v/>
      </c>
      <c r="K23" s="96" t="e">
        <f>IF('Познавательное развитие'!#REF!="","",IF('Познавательное развитие'!#REF!=2,"сформирован",IF('Познавательное развитие'!#REF!=0,"не сформирован", "в стадии формирования")))</f>
        <v>#REF!</v>
      </c>
      <c r="L23" s="96" t="str">
        <f>IF('Речевое развитие'!X23="","",IF('Речевое развитие'!X23=2,"сформирован",IF('Речевое развитие'!X23=0,"не сформирован", "в стадии формирования")))</f>
        <v/>
      </c>
      <c r="M23" s="96"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149" t="str">
        <f>IF('Физическое развитие'!M23="","",IF('Физическое развитие'!M23=2,"сформирован",IF('Физическое развитие'!M23=0,"не сформирован", "в стадии формирования")))</f>
        <v/>
      </c>
      <c r="O23" s="166"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151" t="str">
        <f>'целевые ориентиры'!M23</f>
        <v/>
      </c>
      <c r="Q23" s="177"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R23" s="177"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S23" s="177"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T23" s="177"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3" s="177"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V23" s="178"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W23" s="178"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X23" s="178"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Y23" s="179"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Z23" s="180"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AA23" s="151" t="str">
        <f>'целевые ориентиры'!X23</f>
        <v/>
      </c>
      <c r="AB23" s="17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AC23" s="171" t="str">
        <f>IF('Познавательное развитие'!U24="","",IF('Познавательное развитие'!U24=2,"сформирован",IF('Познавательное развитие'!U24=0,"не сформирован", "в стадии формирования")))</f>
        <v/>
      </c>
      <c r="AD23" s="170" t="str">
        <f>IF('Речевое развитие'!W23="","",IF('Речевое развитие'!W23=2,"сформирован",IF('Речевое развитие'!W23=0,"не сформирован", "в стадии формирования")))</f>
        <v/>
      </c>
      <c r="AE23" s="181"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AF23" s="181"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G23" s="181" t="str">
        <f>IF('Художественно-эстетическое разв'!AF24="","",IF('Художественно-эстетическое разв'!AF24=2,"сформирован",IF('Художественно-эстетическое разв'!AF24=0,"не сформирован", "в стадии формирования")))</f>
        <v/>
      </c>
      <c r="AH23" s="170" t="str">
        <f>IF('Физическое развитие'!T23="","",IF('Физическое развитие'!T23=2,"сформирован",IF('Физическое развитие'!T23=0,"не сформирован", "в стадии формирования")))</f>
        <v/>
      </c>
      <c r="AI23" s="180" t="str">
        <f>IF('Социально-коммуникативное разви'!S24="","",IF('Познавательное развитие'!U24="","",IF('Речевое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развитие'!W23+'Художественно-эстетическое разв'!AD24+'Художественно-эстетическое разв'!AE24+'Художественно-эстетическое разв'!AF24+'Физическое развитие'!T23)/7)))))))</f>
        <v/>
      </c>
      <c r="AJ23" s="151" t="str">
        <f>'целевые ориентиры'!AH23</f>
        <v/>
      </c>
      <c r="AK23" s="172" t="str">
        <f>IF('Речевое развитие'!D23="","",IF('Речевое развитие'!D23=2,"сформирован",IF('Речевое развитие'!D23=0,"не сформирован", "в стадии формирования")))</f>
        <v/>
      </c>
      <c r="AL23" s="150" t="str">
        <f>IF('Речевое развитие'!F23="","",IF('Речевое развитие'!F23=2,"сформирован",IF('Речевое развитие'!F23=0,"не сформирован", "в стадии формирования")))</f>
        <v/>
      </c>
      <c r="AM23" s="150" t="str">
        <f>IF('Речевое развитие'!H23="","",IF('Речевое развитие'!H23=2,"сформирован",IF('Речевое развитие'!H23=0,"не сформирован", "в стадии формирования")))</f>
        <v/>
      </c>
      <c r="AN23" s="150" t="str">
        <f>IF('Речевое развитие'!I23="","",IF('Речевое развитие'!I23=2,"сформирован",IF('Речевое развитие'!I23=0,"не сформирован", "в стадии формирования")))</f>
        <v/>
      </c>
      <c r="AO23" s="150" t="str">
        <f>IF('Речевое развитие'!J23="","",IF('Речевое развитие'!J23=2,"сформирован",IF('Речевое развитие'!J23=0,"не сформирован", "в стадии формирования")))</f>
        <v/>
      </c>
      <c r="AP23" s="150" t="str">
        <f>IF('Речевое развитие'!K23="","",IF('Речевое развитие'!K23=2,"сформирован",IF('Речевое развитие'!K23=0,"не сформирован", "в стадии формирования")))</f>
        <v/>
      </c>
      <c r="AQ23" s="150" t="str">
        <f>IF('Речевое развитие'!M23="","",IF('Речевое развитие'!M23=2,"сформирован",IF('Речевое развитие'!M23=0,"не сформирован", "в стадии формирования")))</f>
        <v/>
      </c>
      <c r="AR23" s="150" t="str">
        <f>IF('Речевое развитие'!N23="","",IF('Речевое развитие'!N23=2,"сформирован",IF('Речевое развитие'!N23=0,"не сформирован", "в стадии формирования")))</f>
        <v/>
      </c>
      <c r="AS23" s="150" t="str">
        <f>IF('Речевое развитие'!O23="","",IF('Речевое развитие'!O23=2,"сформирован",IF('Речевое развитие'!O23=0,"не сформирован", "в стадии формирования")))</f>
        <v/>
      </c>
      <c r="AT23" s="180" t="str">
        <f>IF('Речевое развитие'!D23="","",IF('Речевое развитие'!F23="","",IF('Речевое развитие'!H23="","",IF('Речевое развитие'!I23="","",IF('Речевое развитие'!J23="","",IF('Речевое развитие'!K23="","",IF('Речевое развитие'!M23="","",IF('Речевое развитие'!N23="","",IF('Речевое развитие'!O23="","",('Речевое развитие'!D23+'Речевое развитие'!F23+'Речевое развитие'!H23+'Речевое развитие'!I23+'Речевое развитие'!J23+'Речевое развитие'!K23+'Речевое развитие'!M23+'Речевое развитие'!N23+'Речевое развитие'!O23)/9)))))))))</f>
        <v/>
      </c>
      <c r="AU23" s="151" t="str">
        <f>'целевые ориентиры'!AR23</f>
        <v/>
      </c>
      <c r="AV23" s="150" t="str">
        <f>IF('Физическое развитие'!D23="","",IF('Физическое развитие'!D23=2,"сформирован",IF('Физическое развитие'!D23=0,"не сформирован", "в стадии формирования")))</f>
        <v/>
      </c>
      <c r="AW23" s="150" t="str">
        <f>IF('Физическое развитие'!E23="","",IF('Физическое развитие'!E23=2,"сформирован",IF('Физическое развитие'!E23=0,"не сформирован", "в стадии формирования")))</f>
        <v/>
      </c>
      <c r="AX23" s="150" t="str">
        <f>IF('Физическое развитие'!G23="","",IF('Физическое развитие'!G23=2,"сформирован",IF('Физическое развитие'!G23=0,"не сформирован", "в стадии формирования")))</f>
        <v/>
      </c>
      <c r="AY23" s="150" t="e">
        <f>IF('Физическое развитие'!#REF!="","",IF('Физическое развитие'!#REF!=2,"сформирован",IF('Физическое развитие'!#REF!=0,"не сформирован", "в стадии формирования")))</f>
        <v>#REF!</v>
      </c>
      <c r="AZ23" s="150" t="str">
        <f>IF('Физическое развитие'!H23="","",IF('Физическое развитие'!H23=2,"сформирован",IF('Физическое развитие'!H23=0,"не сформирован", "в стадии формирования")))</f>
        <v/>
      </c>
      <c r="BA23" s="150" t="str">
        <f>IF('Физическое развитие'!I23="","",IF('Физическое развитие'!I23=2,"сформирован",IF('Физическое развитие'!I23=0,"не сформирован", "в стадии формирования")))</f>
        <v/>
      </c>
      <c r="BB23" s="150" t="str">
        <f>IF('Физическое развитие'!N23="","",IF('Физическое развитие'!N23=2,"сформирован",IF('Физическое развитие'!N23=0,"не сформирован", "в стадии формирования")))</f>
        <v/>
      </c>
      <c r="BC23" s="150" t="str">
        <f>IF('Физическое развитие'!O23="","",IF('Физическое развитие'!O23=2,"сформирован",IF('Физическое развитие'!O23=0,"не сформирован", "в стадии формирования")))</f>
        <v/>
      </c>
      <c r="BD23" s="150" t="str">
        <f>IF('Физическое развитие'!P23="","",IF('Физическое развитие'!P23=2,"сформирован",IF('Физическое развитие'!P23=0,"не сформирован", "в стадии формирования")))</f>
        <v/>
      </c>
      <c r="BE23" s="150" t="str">
        <f>IF('Физическое развитие'!S23="","",IF('Физическое развитие'!S23=2,"сформирован",IF('Физическое развитие'!S23=0,"не сформирован", "в стадии формирования")))</f>
        <v/>
      </c>
      <c r="BF23" s="150" t="str">
        <f>IF('Физическое развитие'!D23="","",IF('Физическое развитие'!E23="","",IF('Физическое развитие'!G23="","",IF('Физическое развитие'!#REF!="","",IF('Физическое развитие'!H23="","",IF('Физическое развитие'!I23="","",IF('Физическое развитие'!N23="","",IF('Физическое развитие'!O23="","",IF('Физическое развитие'!P23="","",IF('Физическое развитие'!S23="","",('Физическое развитие'!D23+'Физическое развитие'!E23+'Физическое развитие'!G23+'Физическое развитие'!#REF!+'Физическое развитие'!H23+'Физическое развитие'!I23+'Физическое развитие'!N23+'Физическое развитие'!O23+'Физическое развитие'!P23+'Физическое развитие'!S23)/10))))))))))</f>
        <v/>
      </c>
      <c r="BG23" s="151" t="str">
        <f>'целевые ориентиры'!BG23</f>
        <v/>
      </c>
      <c r="BH23" s="150"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BI23" s="150"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BJ23" s="150"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BK23" s="150"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BL23" s="150"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BM23" s="150"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BN23" s="150"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BO23" s="150"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BP23" s="150" t="str">
        <f>IF('Социально-коммуникативное разви'!AL24="","",IF('Социально-коммуникативное разви'!AL24=2,"сформирован",IF('Социально-коммуникативное разви'!AL24=0,"не сформирован", "в стадии формирования")))</f>
        <v/>
      </c>
      <c r="BQ23" s="150" t="str">
        <f>IF('Социально-коммуникативное разви'!AM24="","",IF('Социально-коммуникативное разви'!AM24=2,"сформирован",IF('Социально-коммуникативное разви'!AM24=0,"не сформирован", "в стадии формирования")))</f>
        <v/>
      </c>
      <c r="BR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3" s="150" t="str">
        <f>IF('Физическое развитие'!N23="","",IF('Физическое развитие'!N23=2,"сформирован",IF('Физическое развитие'!N23=0,"не сформирован", "в стадии формирования")))</f>
        <v/>
      </c>
      <c r="BT23" s="150" t="str">
        <f>IF('Физическое развитие'!Q23="","",IF('Физическое развитие'!Q23=2,"сформирован",IF('Физическое развитие'!Q23=0,"не сформирован", "в стадии формирования")))</f>
        <v/>
      </c>
      <c r="BU23" s="150" t="str">
        <f>IF('Физическое развитие'!U23="","",IF('Физическое развитие'!U23=2,"сформирован",IF('Физическое развитие'!U23=0,"не сформирован", "в стадии формирования")))</f>
        <v/>
      </c>
      <c r="BV23" s="150" t="str">
        <f>IF('Физическое развитие'!X23="","",IF('Физическое развитие'!X23=2,"сформирован",IF('Физическое развитие'!X23=0,"не сформирован", "в стадии формирования")))</f>
        <v/>
      </c>
      <c r="BW23" s="150" t="str">
        <f>IF('Физическое развитие'!Y23="","",IF('Физическое развитие'!Y23=2,"сформирован",IF('Физическое развитие'!Y23=0,"не сформирован", "в стадии формирования")))</f>
        <v/>
      </c>
      <c r="BX23" s="150" t="e">
        <f>IF('Физическое развитие'!#REF!="","",IF('Физическое развитие'!#REF!=2,"сформирован",IF('Физическое развитие'!#REF!=0,"не сформирован", "в стадии формирования")))</f>
        <v>#REF!</v>
      </c>
      <c r="BY23" s="150" t="str">
        <f>IF('Физическое развитие'!Z23="","",IF('Физическое развитие'!Z23=2,"сформирован",IF('Физическое развитие'!Z23=0,"не сформирован", "в стадии формирования")))</f>
        <v/>
      </c>
      <c r="BZ23" s="150" t="e">
        <f>IF('Физическое развитие'!#REF!="","",IF('Физическое развитие'!#REF!=2,"сформирован",IF('Физическое развитие'!#REF!=0,"не сформирован", "в стадии формирования")))</f>
        <v>#REF!</v>
      </c>
      <c r="CA23" s="180" t="str">
        <f>IF('Социально-коммуникативное разви'!Q24="","",IF('Социально-коммуникативное разви'!AD24="","",IF('Социально-коммуникативное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разви'!AM24="","",IF('Социально-коммуникативное разви'!#REF!="","",IF('Физическое развитие'!N23="","",IF('Физическое развитие'!Q23="","",IF('Физическое развитие'!U23="","",IF('Физическое развитие'!X23="","",IF('Физическое развитие'!Y23="","",IF('Физическое развитие'!#REF!="","",IF('Физическое развитие'!Z23="","",IF('Физическое развитие'!#REF!="","",('Социально-коммуникативное разви'!Q24+'Социально-коммуникативное разви'!AD24+'Социально-коммуникативное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разви'!AM24+'Социально-коммуникативное разви'!#REF!+'Физическое развитие'!N23+'Физическое развитие'!Q23+'Физическое развитие'!U23+'Физическое развитие'!X23+'Физическое развитие'!Y23+'Физическое развитие'!#REF!+'Физическое развитие'!#REF!)/19)))))))))))))))))))</f>
        <v/>
      </c>
      <c r="CB23" s="151" t="str">
        <f>'целевые ориентиры'!BY23</f>
        <v/>
      </c>
      <c r="CC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3" s="150"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E2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3" s="150"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CG23" s="150"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CH23" s="150" t="str">
        <f>IF('Познавательное развитие'!D24="","",IF('Познавательное развитие'!D24=2,"сформирован",IF('Познавательное развитие'!D24=0,"не сформирован", "в стадии формирования")))</f>
        <v/>
      </c>
      <c r="CI23" s="150" t="str">
        <f>IF('Познавательное развитие'!E24="","",IF('Познавательное развитие'!E24=2,"сформирован",IF('Познавательное развитие'!E24=0,"не сформирован", "в стадии формирования")))</f>
        <v/>
      </c>
      <c r="CJ23" s="150" t="e">
        <f>IF('Познавательное развитие'!#REF!="","",IF('Познавательное развитие'!#REF!=2,"сформирован",IF('Познавательное развитие'!#REF!=0,"не сформирован", "в стадии формирования")))</f>
        <v>#REF!</v>
      </c>
      <c r="CK23" s="150" t="str">
        <f>IF('Познавательное развитие'!F24="","",IF('Познавательное развитие'!F24=2,"сформирован",IF('Познавательное развитие'!F24=0,"не сформирован", "в стадии формирования")))</f>
        <v/>
      </c>
      <c r="CL23" s="150" t="str">
        <f>IF('Познавательное развитие'!I24="","",IF('Познавательное развитие'!I24=2,"сформирован",IF('Познавательное развитие'!I24=0,"не сформирован", "в стадии формирования")))</f>
        <v/>
      </c>
      <c r="CM23" s="150" t="str">
        <f>IF('Познавательное развитие'!J24="","",IF('Познавательное развитие'!J24=2,"сформирован",IF('Познавательное развитие'!J24=0,"не сформирован", "в стадии формирования")))</f>
        <v/>
      </c>
      <c r="CN23" s="150" t="str">
        <f>IF('Познавательное развитие'!K24="","",IF('Познавательное развитие'!K24=2,"сформирован",IF('Познавательное развитие'!K24=0,"не сформирован", "в стадии формирования")))</f>
        <v/>
      </c>
      <c r="CO23" s="150" t="str">
        <f>IF('Познавательное развитие'!L24="","",IF('Познавательное развитие'!L24=2,"сформирован",IF('Познавательное развитие'!L24=0,"не сформирован", "в стадии формирования")))</f>
        <v/>
      </c>
      <c r="CP23" s="150" t="e">
        <f>IF('Познавательное развитие'!#REF!="","",IF('Познавательное развитие'!#REF!=2,"сформирован",IF('Познавательное развитие'!#REF!=0,"не сформирован", "в стадии формирования")))</f>
        <v>#REF!</v>
      </c>
      <c r="CQ23" s="150" t="str">
        <f>IF('Познавательное развитие'!M24="","",IF('Познавательное развитие'!M24=2,"сформирован",IF('Познавательное развитие'!M24=0,"не сформирован", "в стадии формирования")))</f>
        <v/>
      </c>
      <c r="CR23" s="150" t="str">
        <f>IF('Познавательное развитие'!S24="","",IF('Познавательное развитие'!S24=2,"сформирован",IF('Познавательное развитие'!S24=0,"не сформирован", "в стадии формирования")))</f>
        <v/>
      </c>
      <c r="CS23" s="150" t="str">
        <f>IF('Познавательное развитие'!T24="","",IF('Познавательное развитие'!T24=2,"сформирован",IF('Познавательное развитие'!T24=0,"не сформирован", "в стадии формирования")))</f>
        <v/>
      </c>
      <c r="CT23" s="150" t="str">
        <f>IF('Познавательное развитие'!V24="","",IF('Познавательное развитие'!V24=2,"сформирован",IF('Познавательное развитие'!V24=0,"не сформирован", "в стадии формирования")))</f>
        <v/>
      </c>
      <c r="CU23" s="150" t="str">
        <f>IF('Познавательное развитие'!AD24="","",IF('Познавательное развитие'!AD24=2,"сформирован",IF('Познавательное развитие'!AD24=0,"не сформирован", "в стадии формирования")))</f>
        <v/>
      </c>
      <c r="CV23" s="150" t="e">
        <f>IF('Познавательное развитие'!#REF!="","",IF('Познавательное развитие'!#REF!=2,"сформирован",IF('Познавательное развитие'!#REF!=0,"не сформирован", "в стадии формирования")))</f>
        <v>#REF!</v>
      </c>
      <c r="CW23" s="150" t="str">
        <f>IF('Познавательное развитие'!AI24="","",IF('Познавательное развитие'!AI24=2,"сформирован",IF('Познавательное развитие'!AI24=0,"не сформирован", "в стадии формирования")))</f>
        <v/>
      </c>
      <c r="CX23" s="150" t="str">
        <f>IF('Познавательное развитие'!AK24="","",IF('Познавательное развитие'!AK24=2,"сформирован",IF('Познавательное развитие'!AK24=0,"не сформирован", "в стадии формирования")))</f>
        <v/>
      </c>
      <c r="CY23" s="150" t="e">
        <f>IF('Познавательное развитие'!#REF!="","",IF('Познавательное развитие'!#REF!=2,"сформирован",IF('Познавательное развитие'!#REF!=0,"не сформирован", "в стадии формирования")))</f>
        <v>#REF!</v>
      </c>
      <c r="CZ23" s="150" t="str">
        <f>IF('Познавательное развитие'!AL24="","",IF('Познавательное развитие'!AL24=2,"сформирован",IF('Познавательное развитие'!AL24=0,"не сформирован", "в стадии формирования")))</f>
        <v/>
      </c>
      <c r="DA23" s="150" t="str">
        <f>IF('Речевое развитие'!S23="","",IF('Речевое развитие'!S23=2,"сформирован",IF('Речевое развитие'!S23=0,"не сформирован", "в стадии формирования")))</f>
        <v/>
      </c>
      <c r="DB23" s="150" t="str">
        <f>IF('Речевое развитие'!T23="","",IF('Речевое развитие'!T23=2,"сформирован",IF('Речевое развитие'!T23=0,"не сформирован", "в стадии формирования")))</f>
        <v/>
      </c>
      <c r="DC23" s="150" t="str">
        <f>IF('Речевое развитие'!U23="","",IF('Речевое развитие'!U23=2,"сформирован",IF('Речевое развитие'!U23=0,"не сформирован", "в стадии формирования")))</f>
        <v/>
      </c>
      <c r="DD23" s="150" t="str">
        <f>IF('Речевое развитие'!V23="","",IF('Речевое развитие'!V23=2,"сформирован",IF('Речевое развитие'!V23=0,"не сформирован", "в стадии формирования")))</f>
        <v/>
      </c>
      <c r="DE23" s="150"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DF23" s="150" t="str">
        <f>IF('Художественно-эстетическое разв'!O24="","",IF('Художественно-эстетическое разв'!O24=2,"сформирован",IF('Художественно-эстетическое разв'!O24=0,"не сформирован", "в стадии формирования")))</f>
        <v/>
      </c>
      <c r="DG23" s="150"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DH23" s="180" t="e">
        <f>IF('Социально-коммуникативное разви'!#REF!="","",IF('Социально-коммуникативное разви'!M24="","",IF('Социально-коммуникативное разви'!#REF!="","",IF('Социально-коммуникативное разви'!O24="","",IF('Социально-коммуникативное разви'!T24="","",IF('Познавательное развитие'!D24="","",IF('Познавательное развитие'!E24="","",IF('Познавательное развитие'!#REF!="","",IF('Познавательное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развитие'!#REF!="","",IF('Познавательное развитие'!M24="","",IF('Познавательное развитие'!S24="","",IF('Познавательное развитие'!T24="","",IF('Познавательное развитие'!V24="","",IF('Познавательное развитие'!AD24="","",IF('Познавательное развитие'!#REF!="","",IF('Познавательное развитие'!AI24="","",IF('Познавательное развитие'!AK24="","",IF('Познавательное развитие'!#REF!="","",IF('Познавательное развитие'!AL24="","",IF('Речевое развитие'!S23="","",IF('Речевое развитие'!T23="","",IF('Речевое развитие'!U23="","",IF('Речевое развитие'!V23="","",IF('Художественно-эстетическое разв'!D24="","",IF('Художественно-эстетическое разв'!O24="","",IF('Художественно-эстетическое разв'!T24="","",('Социально-коммуникативное разви'!#REF!+'Социально-коммуникативное разви'!M24+'Социально-коммуникативное разви'!#REF!+'Социально-коммуникативное разви'!O24+'Социально-коммуникативное разви'!T24+'Познавательное развитие'!D24+'Познавательное развитие'!E24+'Познавательное развитие'!#REF!+'Познавательное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развитие'!#REF!+'Познавательное развитие'!M24+'Познавательное развитие'!S24+'Познавательное развитие'!T24+'Познавательное развитие'!V24+'Познавательное развитие'!AD24+'Познавательное развитие'!#REF!+'Познавательное развитие'!AI24+'Познавательное развитие'!AK24+'Познавательное развитие'!#REF!+'Познавательное развитие'!AL24+'Речевое развитие'!S23+'Речевое развитие'!T23+'Речевое развитие'!U23+'Речевое развитие'!V23+'Художественно-эстетическое разв'!D24+'Художественно-эстетическое разв'!O24+'Художественно-эстетическое разв'!T24)/31)))))))))))))))))))))))))))))))</f>
        <v>#REF!</v>
      </c>
      <c r="DI23" s="151" t="str">
        <f>'целевые ориентиры'!DC23</f>
        <v/>
      </c>
    </row>
    <row r="24" spans="1:113" s="96" customFormat="1">
      <c r="A24" s="96">
        <f>список!A22</f>
        <v>21</v>
      </c>
      <c r="B24" s="153" t="str">
        <f>IF(список!B22="","",список!B22)</f>
        <v/>
      </c>
      <c r="C24" s="149">
        <f>IF(список!C22="","",список!C22)</f>
        <v>0</v>
      </c>
      <c r="D24" s="155"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96"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96"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96"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96"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96" t="str">
        <f>IF('Познавательное развитие'!H25="","",IF('Познавательное развитие'!H25=2,"сформирован",IF('Познавательное развитие'!H25=0,"не сформирован", "в стадии формирования")))</f>
        <v/>
      </c>
      <c r="K24" s="96" t="e">
        <f>IF('Познавательное развитие'!#REF!="","",IF('Познавательное развитие'!#REF!=2,"сформирован",IF('Познавательное развитие'!#REF!=0,"не сформирован", "в стадии формирования")))</f>
        <v>#REF!</v>
      </c>
      <c r="L24" s="96" t="str">
        <f>IF('Речевое развитие'!X24="","",IF('Речевое развитие'!X24=2,"сформирован",IF('Речевое развитие'!X24=0,"не сформирован", "в стадии формирования")))</f>
        <v/>
      </c>
      <c r="M24" s="96"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149" t="str">
        <f>IF('Физическое развитие'!M24="","",IF('Физическое развитие'!M24=2,"сформирован",IF('Физическое развитие'!M24=0,"не сформирован", "в стадии формирования")))</f>
        <v/>
      </c>
      <c r="O24" s="166"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151" t="str">
        <f>'целевые ориентиры'!M24</f>
        <v/>
      </c>
      <c r="Q24" s="177"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R24" s="177"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S24" s="177"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T24" s="177"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4" s="177"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V24" s="178"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W24" s="178"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X24" s="178"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Y24" s="179"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Z24" s="180"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AA24" s="151" t="str">
        <f>'целевые ориентиры'!X24</f>
        <v/>
      </c>
      <c r="AB24" s="17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AC24" s="171" t="str">
        <f>IF('Познавательное развитие'!U25="","",IF('Познавательное развитие'!U25=2,"сформирован",IF('Познавательное развитие'!U25=0,"не сформирован", "в стадии формирования")))</f>
        <v/>
      </c>
      <c r="AD24" s="170" t="str">
        <f>IF('Речевое развитие'!W24="","",IF('Речевое развитие'!W24=2,"сформирован",IF('Речевое развитие'!W24=0,"не сформирован", "в стадии формирования")))</f>
        <v/>
      </c>
      <c r="AE24" s="181"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AF24" s="181"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G24" s="181" t="str">
        <f>IF('Художественно-эстетическое разв'!AF25="","",IF('Художественно-эстетическое разв'!AF25=2,"сформирован",IF('Художественно-эстетическое разв'!AF25=0,"не сформирован", "в стадии формирования")))</f>
        <v/>
      </c>
      <c r="AH24" s="170" t="str">
        <f>IF('Физическое развитие'!T24="","",IF('Физическое развитие'!T24=2,"сформирован",IF('Физическое развитие'!T24=0,"не сформирован", "в стадии формирования")))</f>
        <v/>
      </c>
      <c r="AI24" s="180" t="str">
        <f>IF('Социально-коммуникативное разви'!S25="","",IF('Познавательное развитие'!U25="","",IF('Речевое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развитие'!W24+'Художественно-эстетическое разв'!AD25+'Художественно-эстетическое разв'!AE25+'Художественно-эстетическое разв'!AF25+'Физическое развитие'!T24)/7)))))))</f>
        <v/>
      </c>
      <c r="AJ24" s="151" t="str">
        <f>'целевые ориентиры'!AH24</f>
        <v/>
      </c>
      <c r="AK24" s="172" t="str">
        <f>IF('Речевое развитие'!D24="","",IF('Речевое развитие'!D24=2,"сформирован",IF('Речевое развитие'!D24=0,"не сформирован", "в стадии формирования")))</f>
        <v/>
      </c>
      <c r="AL24" s="150" t="str">
        <f>IF('Речевое развитие'!F24="","",IF('Речевое развитие'!F24=2,"сформирован",IF('Речевое развитие'!F24=0,"не сформирован", "в стадии формирования")))</f>
        <v/>
      </c>
      <c r="AM24" s="150" t="str">
        <f>IF('Речевое развитие'!H24="","",IF('Речевое развитие'!H24=2,"сформирован",IF('Речевое развитие'!H24=0,"не сформирован", "в стадии формирования")))</f>
        <v/>
      </c>
      <c r="AN24" s="150" t="str">
        <f>IF('Речевое развитие'!I24="","",IF('Речевое развитие'!I24=2,"сформирован",IF('Речевое развитие'!I24=0,"не сформирован", "в стадии формирования")))</f>
        <v/>
      </c>
      <c r="AO24" s="150" t="str">
        <f>IF('Речевое развитие'!J24="","",IF('Речевое развитие'!J24=2,"сформирован",IF('Речевое развитие'!J24=0,"не сформирован", "в стадии формирования")))</f>
        <v/>
      </c>
      <c r="AP24" s="150" t="str">
        <f>IF('Речевое развитие'!K24="","",IF('Речевое развитие'!K24=2,"сформирован",IF('Речевое развитие'!K24=0,"не сформирован", "в стадии формирования")))</f>
        <v/>
      </c>
      <c r="AQ24" s="150" t="str">
        <f>IF('Речевое развитие'!M24="","",IF('Речевое развитие'!M24=2,"сформирован",IF('Речевое развитие'!M24=0,"не сформирован", "в стадии формирования")))</f>
        <v/>
      </c>
      <c r="AR24" s="150" t="str">
        <f>IF('Речевое развитие'!N24="","",IF('Речевое развитие'!N24=2,"сформирован",IF('Речевое развитие'!N24=0,"не сформирован", "в стадии формирования")))</f>
        <v/>
      </c>
      <c r="AS24" s="150" t="str">
        <f>IF('Речевое развитие'!O24="","",IF('Речевое развитие'!O24=2,"сформирован",IF('Речевое развитие'!O24=0,"не сформирован", "в стадии формирования")))</f>
        <v/>
      </c>
      <c r="AT24" s="180" t="str">
        <f>IF('Речевое развитие'!D24="","",IF('Речевое развитие'!F24="","",IF('Речевое развитие'!H24="","",IF('Речевое развитие'!I24="","",IF('Речевое развитие'!J24="","",IF('Речевое развитие'!K24="","",IF('Речевое развитие'!M24="","",IF('Речевое развитие'!N24="","",IF('Речевое развитие'!O24="","",('Речевое развитие'!D24+'Речевое развитие'!F24+'Речевое развитие'!H24+'Речевое развитие'!I24+'Речевое развитие'!J24+'Речевое развитие'!K24+'Речевое развитие'!M24+'Речевое развитие'!N24+'Речевое развитие'!O24)/9)))))))))</f>
        <v/>
      </c>
      <c r="AU24" s="151" t="str">
        <f>'целевые ориентиры'!AR24</f>
        <v/>
      </c>
      <c r="AV24" s="150" t="str">
        <f>IF('Физическое развитие'!D24="","",IF('Физическое развитие'!D24=2,"сформирован",IF('Физическое развитие'!D24=0,"не сформирован", "в стадии формирования")))</f>
        <v/>
      </c>
      <c r="AW24" s="150" t="str">
        <f>IF('Физическое развитие'!E24="","",IF('Физическое развитие'!E24=2,"сформирован",IF('Физическое развитие'!E24=0,"не сформирован", "в стадии формирования")))</f>
        <v/>
      </c>
      <c r="AX24" s="150" t="str">
        <f>IF('Физическое развитие'!G24="","",IF('Физическое развитие'!G24=2,"сформирован",IF('Физическое развитие'!G24=0,"не сформирован", "в стадии формирования")))</f>
        <v/>
      </c>
      <c r="AY24" s="150" t="e">
        <f>IF('Физическое развитие'!#REF!="","",IF('Физическое развитие'!#REF!=2,"сформирован",IF('Физическое развитие'!#REF!=0,"не сформирован", "в стадии формирования")))</f>
        <v>#REF!</v>
      </c>
      <c r="AZ24" s="150" t="str">
        <f>IF('Физическое развитие'!H24="","",IF('Физическое развитие'!H24=2,"сформирован",IF('Физическое развитие'!H24=0,"не сформирован", "в стадии формирования")))</f>
        <v/>
      </c>
      <c r="BA24" s="150" t="str">
        <f>IF('Физическое развитие'!I24="","",IF('Физическое развитие'!I24=2,"сформирован",IF('Физическое развитие'!I24=0,"не сформирован", "в стадии формирования")))</f>
        <v/>
      </c>
      <c r="BB24" s="150" t="str">
        <f>IF('Физическое развитие'!N24="","",IF('Физическое развитие'!N24=2,"сформирован",IF('Физическое развитие'!N24=0,"не сформирован", "в стадии формирования")))</f>
        <v/>
      </c>
      <c r="BC24" s="150" t="str">
        <f>IF('Физическое развитие'!O24="","",IF('Физическое развитие'!O24=2,"сформирован",IF('Физическое развитие'!O24=0,"не сформирован", "в стадии формирования")))</f>
        <v/>
      </c>
      <c r="BD24" s="150" t="str">
        <f>IF('Физическое развитие'!P24="","",IF('Физическое развитие'!P24=2,"сформирован",IF('Физическое развитие'!P24=0,"не сформирован", "в стадии формирования")))</f>
        <v/>
      </c>
      <c r="BE24" s="150" t="str">
        <f>IF('Физическое развитие'!S24="","",IF('Физическое развитие'!S24=2,"сформирован",IF('Физическое развитие'!S24=0,"не сформирован", "в стадии формирования")))</f>
        <v/>
      </c>
      <c r="BF24" s="150" t="str">
        <f>IF('Физическое развитие'!D24="","",IF('Физическое развитие'!E24="","",IF('Физическое развитие'!G24="","",IF('Физическое развитие'!#REF!="","",IF('Физическое развитие'!H24="","",IF('Физическое развитие'!I24="","",IF('Физическое развитие'!N24="","",IF('Физическое развитие'!O24="","",IF('Физическое развитие'!P24="","",IF('Физическое развитие'!S24="","",('Физическое развитие'!D24+'Физическое развитие'!E24+'Физическое развитие'!G24+'Физическое развитие'!#REF!+'Физическое развитие'!H24+'Физическое развитие'!I24+'Физическое развитие'!N24+'Физическое развитие'!O24+'Физическое развитие'!P24+'Физическое развитие'!S24)/10))))))))))</f>
        <v/>
      </c>
      <c r="BG24" s="151" t="str">
        <f>'целевые ориентиры'!BG24</f>
        <v/>
      </c>
      <c r="BH24" s="150"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BI24" s="150"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BJ24" s="150"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BK24" s="150"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BL24" s="150"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BM24" s="150"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BN24" s="150"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BO24" s="150"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BP24" s="150" t="str">
        <f>IF('Социально-коммуникативное разви'!AL25="","",IF('Социально-коммуникативное разви'!AL25=2,"сформирован",IF('Социально-коммуникативное разви'!AL25=0,"не сформирован", "в стадии формирования")))</f>
        <v/>
      </c>
      <c r="BQ24" s="150" t="str">
        <f>IF('Социально-коммуникативное разви'!AM25="","",IF('Социально-коммуникативное разви'!AM25=2,"сформирован",IF('Социально-коммуникативное разви'!AM25=0,"не сформирован", "в стадии формирования")))</f>
        <v/>
      </c>
      <c r="BR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4" s="150" t="str">
        <f>IF('Физическое развитие'!N24="","",IF('Физическое развитие'!N24=2,"сформирован",IF('Физическое развитие'!N24=0,"не сформирован", "в стадии формирования")))</f>
        <v/>
      </c>
      <c r="BT24" s="150" t="str">
        <f>IF('Физическое развитие'!Q24="","",IF('Физическое развитие'!Q24=2,"сформирован",IF('Физическое развитие'!Q24=0,"не сформирован", "в стадии формирования")))</f>
        <v/>
      </c>
      <c r="BU24" s="150" t="str">
        <f>IF('Физическое развитие'!U24="","",IF('Физическое развитие'!U24=2,"сформирован",IF('Физическое развитие'!U24=0,"не сформирован", "в стадии формирования")))</f>
        <v/>
      </c>
      <c r="BV24" s="150" t="str">
        <f>IF('Физическое развитие'!X24="","",IF('Физическое развитие'!X24=2,"сформирован",IF('Физическое развитие'!X24=0,"не сформирован", "в стадии формирования")))</f>
        <v/>
      </c>
      <c r="BW24" s="150" t="str">
        <f>IF('Физическое развитие'!Y24="","",IF('Физическое развитие'!Y24=2,"сформирован",IF('Физическое развитие'!Y24=0,"не сформирован", "в стадии формирования")))</f>
        <v/>
      </c>
      <c r="BX24" s="150" t="e">
        <f>IF('Физическое развитие'!#REF!="","",IF('Физическое развитие'!#REF!=2,"сформирован",IF('Физическое развитие'!#REF!=0,"не сформирован", "в стадии формирования")))</f>
        <v>#REF!</v>
      </c>
      <c r="BY24" s="150" t="str">
        <f>IF('Физическое развитие'!Z24="","",IF('Физическое развитие'!Z24=2,"сформирован",IF('Физическое развитие'!Z24=0,"не сформирован", "в стадии формирования")))</f>
        <v/>
      </c>
      <c r="BZ24" s="150" t="e">
        <f>IF('Физическое развитие'!#REF!="","",IF('Физическое развитие'!#REF!=2,"сформирован",IF('Физическое развитие'!#REF!=0,"не сформирован", "в стадии формирования")))</f>
        <v>#REF!</v>
      </c>
      <c r="CA24" s="180" t="str">
        <f>IF('Социально-коммуникативное разви'!Q25="","",IF('Социально-коммуникативное разви'!AD25="","",IF('Социально-коммуникативное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разви'!AM25="","",IF('Социально-коммуникативное разви'!#REF!="","",IF('Физическое развитие'!N24="","",IF('Физическое развитие'!Q24="","",IF('Физическое развитие'!U24="","",IF('Физическое развитие'!X24="","",IF('Физическое развитие'!Y24="","",IF('Физическое развитие'!#REF!="","",IF('Физическое развитие'!Z24="","",IF('Физическое развитие'!#REF!="","",('Социально-коммуникативное разви'!Q25+'Социально-коммуникативное разви'!AD25+'Социально-коммуникативное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разви'!AM25+'Социально-коммуникативное разви'!#REF!+'Физическое развитие'!N24+'Физическое развитие'!Q24+'Физическое развитие'!U24+'Физическое развитие'!X24+'Физическое развитие'!Y24+'Физическое развитие'!#REF!+'Физическое развитие'!#REF!)/19)))))))))))))))))))</f>
        <v/>
      </c>
      <c r="CB24" s="151" t="str">
        <f>'целевые ориентиры'!BY24</f>
        <v/>
      </c>
      <c r="CC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4" s="150"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E2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4" s="150"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CG24" s="150"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CH24" s="150" t="str">
        <f>IF('Познавательное развитие'!D25="","",IF('Познавательное развитие'!D25=2,"сформирован",IF('Познавательное развитие'!D25=0,"не сформирован", "в стадии формирования")))</f>
        <v/>
      </c>
      <c r="CI24" s="150" t="str">
        <f>IF('Познавательное развитие'!E25="","",IF('Познавательное развитие'!E25=2,"сформирован",IF('Познавательное развитие'!E25=0,"не сформирован", "в стадии формирования")))</f>
        <v/>
      </c>
      <c r="CJ24" s="150" t="e">
        <f>IF('Познавательное развитие'!#REF!="","",IF('Познавательное развитие'!#REF!=2,"сформирован",IF('Познавательное развитие'!#REF!=0,"не сформирован", "в стадии формирования")))</f>
        <v>#REF!</v>
      </c>
      <c r="CK24" s="150" t="str">
        <f>IF('Познавательное развитие'!F25="","",IF('Познавательное развитие'!F25=2,"сформирован",IF('Познавательное развитие'!F25=0,"не сформирован", "в стадии формирования")))</f>
        <v/>
      </c>
      <c r="CL24" s="150" t="str">
        <f>IF('Познавательное развитие'!I25="","",IF('Познавательное развитие'!I25=2,"сформирован",IF('Познавательное развитие'!I25=0,"не сформирован", "в стадии формирования")))</f>
        <v/>
      </c>
      <c r="CM24" s="150" t="str">
        <f>IF('Познавательное развитие'!J25="","",IF('Познавательное развитие'!J25=2,"сформирован",IF('Познавательное развитие'!J25=0,"не сформирован", "в стадии формирования")))</f>
        <v/>
      </c>
      <c r="CN24" s="150" t="str">
        <f>IF('Познавательное развитие'!K25="","",IF('Познавательное развитие'!K25=2,"сформирован",IF('Познавательное развитие'!K25=0,"не сформирован", "в стадии формирования")))</f>
        <v/>
      </c>
      <c r="CO24" s="150" t="str">
        <f>IF('Познавательное развитие'!L25="","",IF('Познавательное развитие'!L25=2,"сформирован",IF('Познавательное развитие'!L25=0,"не сформирован", "в стадии формирования")))</f>
        <v/>
      </c>
      <c r="CP24" s="150" t="e">
        <f>IF('Познавательное развитие'!#REF!="","",IF('Познавательное развитие'!#REF!=2,"сформирован",IF('Познавательное развитие'!#REF!=0,"не сформирован", "в стадии формирования")))</f>
        <v>#REF!</v>
      </c>
      <c r="CQ24" s="150" t="str">
        <f>IF('Познавательное развитие'!M25="","",IF('Познавательное развитие'!M25=2,"сформирован",IF('Познавательное развитие'!M25=0,"не сформирован", "в стадии формирования")))</f>
        <v/>
      </c>
      <c r="CR24" s="150" t="str">
        <f>IF('Познавательное развитие'!S25="","",IF('Познавательное развитие'!S25=2,"сформирован",IF('Познавательное развитие'!S25=0,"не сформирован", "в стадии формирования")))</f>
        <v/>
      </c>
      <c r="CS24" s="150" t="str">
        <f>IF('Познавательное развитие'!T25="","",IF('Познавательное развитие'!T25=2,"сформирован",IF('Познавательное развитие'!T25=0,"не сформирован", "в стадии формирования")))</f>
        <v/>
      </c>
      <c r="CT24" s="150" t="str">
        <f>IF('Познавательное развитие'!V25="","",IF('Познавательное развитие'!V25=2,"сформирован",IF('Познавательное развитие'!V25=0,"не сформирован", "в стадии формирования")))</f>
        <v/>
      </c>
      <c r="CU24" s="150" t="str">
        <f>IF('Познавательное развитие'!AD25="","",IF('Познавательное развитие'!AD25=2,"сформирован",IF('Познавательное развитие'!AD25=0,"не сформирован", "в стадии формирования")))</f>
        <v/>
      </c>
      <c r="CV24" s="150" t="e">
        <f>IF('Познавательное развитие'!#REF!="","",IF('Познавательное развитие'!#REF!=2,"сформирован",IF('Познавательное развитие'!#REF!=0,"не сформирован", "в стадии формирования")))</f>
        <v>#REF!</v>
      </c>
      <c r="CW24" s="150" t="str">
        <f>IF('Познавательное развитие'!AI25="","",IF('Познавательное развитие'!AI25=2,"сформирован",IF('Познавательное развитие'!AI25=0,"не сформирован", "в стадии формирования")))</f>
        <v/>
      </c>
      <c r="CX24" s="150" t="str">
        <f>IF('Познавательное развитие'!AK25="","",IF('Познавательное развитие'!AK25=2,"сформирован",IF('Познавательное развитие'!AK25=0,"не сформирован", "в стадии формирования")))</f>
        <v/>
      </c>
      <c r="CY24" s="150" t="e">
        <f>IF('Познавательное развитие'!#REF!="","",IF('Познавательное развитие'!#REF!=2,"сформирован",IF('Познавательное развитие'!#REF!=0,"не сформирован", "в стадии формирования")))</f>
        <v>#REF!</v>
      </c>
      <c r="CZ24" s="150" t="str">
        <f>IF('Познавательное развитие'!AL25="","",IF('Познавательное развитие'!AL25=2,"сформирован",IF('Познавательное развитие'!AL25=0,"не сформирован", "в стадии формирования")))</f>
        <v/>
      </c>
      <c r="DA24" s="150" t="str">
        <f>IF('Речевое развитие'!S24="","",IF('Речевое развитие'!S24=2,"сформирован",IF('Речевое развитие'!S24=0,"не сформирован", "в стадии формирования")))</f>
        <v/>
      </c>
      <c r="DB24" s="150" t="str">
        <f>IF('Речевое развитие'!T24="","",IF('Речевое развитие'!T24=2,"сформирован",IF('Речевое развитие'!T24=0,"не сформирован", "в стадии формирования")))</f>
        <v/>
      </c>
      <c r="DC24" s="150" t="str">
        <f>IF('Речевое развитие'!U24="","",IF('Речевое развитие'!U24=2,"сформирован",IF('Речевое развитие'!U24=0,"не сформирован", "в стадии формирования")))</f>
        <v/>
      </c>
      <c r="DD24" s="150" t="str">
        <f>IF('Речевое развитие'!V24="","",IF('Речевое развитие'!V24=2,"сформирован",IF('Речевое развитие'!V24=0,"не сформирован", "в стадии формирования")))</f>
        <v/>
      </c>
      <c r="DE24" s="150"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DF24" s="150" t="str">
        <f>IF('Художественно-эстетическое разв'!O25="","",IF('Художественно-эстетическое разв'!O25=2,"сформирован",IF('Художественно-эстетическое разв'!O25=0,"не сформирован", "в стадии формирования")))</f>
        <v/>
      </c>
      <c r="DG24" s="150"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DH24" s="180" t="e">
        <f>IF('Социально-коммуникативное разви'!#REF!="","",IF('Социально-коммуникативное разви'!M25="","",IF('Социально-коммуникативное разви'!#REF!="","",IF('Социально-коммуникативное разви'!O25="","",IF('Социально-коммуникативное разви'!T25="","",IF('Познавательное развитие'!D25="","",IF('Познавательное развитие'!E25="","",IF('Познавательное развитие'!#REF!="","",IF('Познавательное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развитие'!#REF!="","",IF('Познавательное развитие'!M25="","",IF('Познавательное развитие'!S25="","",IF('Познавательное развитие'!T25="","",IF('Познавательное развитие'!V25="","",IF('Познавательное развитие'!AD25="","",IF('Познавательное развитие'!#REF!="","",IF('Познавательное развитие'!AI25="","",IF('Познавательное развитие'!AK25="","",IF('Познавательное развитие'!#REF!="","",IF('Познавательное развитие'!AL25="","",IF('Речевое развитие'!S24="","",IF('Речевое развитие'!T24="","",IF('Речевое развитие'!U24="","",IF('Речевое развитие'!V24="","",IF('Художественно-эстетическое разв'!D25="","",IF('Художественно-эстетическое разв'!O25="","",IF('Художественно-эстетическое разв'!T25="","",('Социально-коммуникативное разви'!#REF!+'Социально-коммуникативное разви'!M25+'Социально-коммуникативное разви'!#REF!+'Социально-коммуникативное разви'!O25+'Социально-коммуникативное разви'!T25+'Познавательное развитие'!D25+'Познавательное развитие'!E25+'Познавательное развитие'!#REF!+'Познавательное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развитие'!#REF!+'Познавательное развитие'!M25+'Познавательное развитие'!S25+'Познавательное развитие'!T25+'Познавательное развитие'!V25+'Познавательное развитие'!AD25+'Познавательное развитие'!#REF!+'Познавательное развитие'!AI25+'Познавательное развитие'!AK25+'Познавательное развитие'!#REF!+'Познавательное развитие'!AL25+'Речевое развитие'!S24+'Речевое развитие'!T24+'Речевое развитие'!U24+'Речевое развитие'!V24+'Художественно-эстетическое разв'!D25+'Художественно-эстетическое разв'!O25+'Художественно-эстетическое разв'!T25)/31)))))))))))))))))))))))))))))))</f>
        <v>#REF!</v>
      </c>
      <c r="DI24" s="151" t="str">
        <f>'целевые ориентиры'!DC24</f>
        <v/>
      </c>
    </row>
    <row r="25" spans="1:113" s="96" customFormat="1">
      <c r="A25" s="96">
        <f>список!A23</f>
        <v>22</v>
      </c>
      <c r="B25" s="153" t="str">
        <f>IF(список!B23="","",список!B23)</f>
        <v/>
      </c>
      <c r="C25" s="149">
        <f>IF(список!C23="","",список!C23)</f>
        <v>0</v>
      </c>
      <c r="D25" s="155"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96"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96"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96"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96"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96" t="str">
        <f>IF('Познавательное развитие'!H26="","",IF('Познавательное развитие'!H26=2,"сформирован",IF('Познавательное развитие'!H26=0,"не сформирован", "в стадии формирования")))</f>
        <v/>
      </c>
      <c r="K25" s="96" t="e">
        <f>IF('Познавательное развитие'!#REF!="","",IF('Познавательное развитие'!#REF!=2,"сформирован",IF('Познавательное развитие'!#REF!=0,"не сформирован", "в стадии формирования")))</f>
        <v>#REF!</v>
      </c>
      <c r="L25" s="96" t="str">
        <f>IF('Речевое развитие'!X25="","",IF('Речевое развитие'!X25=2,"сформирован",IF('Речевое развитие'!X25=0,"не сформирован", "в стадии формирования")))</f>
        <v/>
      </c>
      <c r="M25" s="96"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149" t="str">
        <f>IF('Физическое развитие'!M25="","",IF('Физическое развитие'!M25=2,"сформирован",IF('Физическое развитие'!M25=0,"не сформирован", "в стадии формирования")))</f>
        <v/>
      </c>
      <c r="O25" s="166"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151" t="str">
        <f>'целевые ориентиры'!M25</f>
        <v/>
      </c>
      <c r="Q25" s="177"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R25" s="177"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S25" s="177"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T25" s="177"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5" s="177"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V25" s="178"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W25" s="178"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X25" s="178"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Y25" s="179"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Z25" s="180"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AA25" s="151" t="str">
        <f>'целевые ориентиры'!X25</f>
        <v/>
      </c>
      <c r="AB25" s="17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AC25" s="171" t="str">
        <f>IF('Познавательное развитие'!U26="","",IF('Познавательное развитие'!U26=2,"сформирован",IF('Познавательное развитие'!U26=0,"не сформирован", "в стадии формирования")))</f>
        <v/>
      </c>
      <c r="AD25" s="170" t="str">
        <f>IF('Речевое развитие'!W25="","",IF('Речевое развитие'!W25=2,"сформирован",IF('Речевое развитие'!W25=0,"не сформирован", "в стадии формирования")))</f>
        <v/>
      </c>
      <c r="AE25" s="181"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AF25" s="181"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G25" s="181" t="str">
        <f>IF('Художественно-эстетическое разв'!AF26="","",IF('Художественно-эстетическое разв'!AF26=2,"сформирован",IF('Художественно-эстетическое разв'!AF26=0,"не сформирован", "в стадии формирования")))</f>
        <v/>
      </c>
      <c r="AH25" s="170" t="str">
        <f>IF('Физическое развитие'!T25="","",IF('Физическое развитие'!T25=2,"сформирован",IF('Физическое развитие'!T25=0,"не сформирован", "в стадии формирования")))</f>
        <v/>
      </c>
      <c r="AI25" s="180" t="str">
        <f>IF('Социально-коммуникативное разви'!S26="","",IF('Познавательное развитие'!U26="","",IF('Речевое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развитие'!W25+'Художественно-эстетическое разв'!AD26+'Художественно-эстетическое разв'!AE26+'Художественно-эстетическое разв'!AF26+'Физическое развитие'!T25)/7)))))))</f>
        <v/>
      </c>
      <c r="AJ25" s="151" t="str">
        <f>'целевые ориентиры'!AH25</f>
        <v/>
      </c>
      <c r="AK25" s="172" t="str">
        <f>IF('Речевое развитие'!D25="","",IF('Речевое развитие'!D25=2,"сформирован",IF('Речевое развитие'!D25=0,"не сформирован", "в стадии формирования")))</f>
        <v/>
      </c>
      <c r="AL25" s="150" t="str">
        <f>IF('Речевое развитие'!F25="","",IF('Речевое развитие'!F25=2,"сформирован",IF('Речевое развитие'!F25=0,"не сформирован", "в стадии формирования")))</f>
        <v/>
      </c>
      <c r="AM25" s="150" t="str">
        <f>IF('Речевое развитие'!H25="","",IF('Речевое развитие'!H25=2,"сформирован",IF('Речевое развитие'!H25=0,"не сформирован", "в стадии формирования")))</f>
        <v/>
      </c>
      <c r="AN25" s="150" t="str">
        <f>IF('Речевое развитие'!I25="","",IF('Речевое развитие'!I25=2,"сформирован",IF('Речевое развитие'!I25=0,"не сформирован", "в стадии формирования")))</f>
        <v/>
      </c>
      <c r="AO25" s="150" t="str">
        <f>IF('Речевое развитие'!J25="","",IF('Речевое развитие'!J25=2,"сформирован",IF('Речевое развитие'!J25=0,"не сформирован", "в стадии формирования")))</f>
        <v/>
      </c>
      <c r="AP25" s="150" t="str">
        <f>IF('Речевое развитие'!K25="","",IF('Речевое развитие'!K25=2,"сформирован",IF('Речевое развитие'!K25=0,"не сформирован", "в стадии формирования")))</f>
        <v/>
      </c>
      <c r="AQ25" s="150" t="str">
        <f>IF('Речевое развитие'!M25="","",IF('Речевое развитие'!M25=2,"сформирован",IF('Речевое развитие'!M25=0,"не сформирован", "в стадии формирования")))</f>
        <v/>
      </c>
      <c r="AR25" s="150" t="str">
        <f>IF('Речевое развитие'!N25="","",IF('Речевое развитие'!N25=2,"сформирован",IF('Речевое развитие'!N25=0,"не сформирован", "в стадии формирования")))</f>
        <v/>
      </c>
      <c r="AS25" s="150" t="str">
        <f>IF('Речевое развитие'!O25="","",IF('Речевое развитие'!O25=2,"сформирован",IF('Речевое развитие'!O25=0,"не сформирован", "в стадии формирования")))</f>
        <v/>
      </c>
      <c r="AT25" s="180" t="str">
        <f>IF('Речевое развитие'!D25="","",IF('Речевое развитие'!F25="","",IF('Речевое развитие'!H25="","",IF('Речевое развитие'!I25="","",IF('Речевое развитие'!J25="","",IF('Речевое развитие'!K25="","",IF('Речевое развитие'!M25="","",IF('Речевое развитие'!N25="","",IF('Речевое развитие'!O25="","",('Речевое развитие'!D25+'Речевое развитие'!F25+'Речевое развитие'!H25+'Речевое развитие'!I25+'Речевое развитие'!J25+'Речевое развитие'!K25+'Речевое развитие'!M25+'Речевое развитие'!N25+'Речевое развитие'!O25)/9)))))))))</f>
        <v/>
      </c>
      <c r="AU25" s="151" t="str">
        <f>'целевые ориентиры'!AR25</f>
        <v/>
      </c>
      <c r="AV25" s="150" t="str">
        <f>IF('Физическое развитие'!D25="","",IF('Физическое развитие'!D25=2,"сформирован",IF('Физическое развитие'!D25=0,"не сформирован", "в стадии формирования")))</f>
        <v/>
      </c>
      <c r="AW25" s="150" t="str">
        <f>IF('Физическое развитие'!E25="","",IF('Физическое развитие'!E25=2,"сформирован",IF('Физическое развитие'!E25=0,"не сформирован", "в стадии формирования")))</f>
        <v/>
      </c>
      <c r="AX25" s="150" t="str">
        <f>IF('Физическое развитие'!G25="","",IF('Физическое развитие'!G25=2,"сформирован",IF('Физическое развитие'!G25=0,"не сформирован", "в стадии формирования")))</f>
        <v/>
      </c>
      <c r="AY25" s="150" t="e">
        <f>IF('Физическое развитие'!#REF!="","",IF('Физическое развитие'!#REF!=2,"сформирован",IF('Физическое развитие'!#REF!=0,"не сформирован", "в стадии формирования")))</f>
        <v>#REF!</v>
      </c>
      <c r="AZ25" s="150" t="str">
        <f>IF('Физическое развитие'!H25="","",IF('Физическое развитие'!H25=2,"сформирован",IF('Физическое развитие'!H25=0,"не сформирован", "в стадии формирования")))</f>
        <v/>
      </c>
      <c r="BA25" s="150" t="str">
        <f>IF('Физическое развитие'!I25="","",IF('Физическое развитие'!I25=2,"сформирован",IF('Физическое развитие'!I25=0,"не сформирован", "в стадии формирования")))</f>
        <v/>
      </c>
      <c r="BB25" s="150" t="str">
        <f>IF('Физическое развитие'!N25="","",IF('Физическое развитие'!N25=2,"сформирован",IF('Физическое развитие'!N25=0,"не сформирован", "в стадии формирования")))</f>
        <v/>
      </c>
      <c r="BC25" s="150" t="str">
        <f>IF('Физическое развитие'!O25="","",IF('Физическое развитие'!O25=2,"сформирован",IF('Физическое развитие'!O25=0,"не сформирован", "в стадии формирования")))</f>
        <v/>
      </c>
      <c r="BD25" s="150" t="str">
        <f>IF('Физическое развитие'!P25="","",IF('Физическое развитие'!P25=2,"сформирован",IF('Физическое развитие'!P25=0,"не сформирован", "в стадии формирования")))</f>
        <v/>
      </c>
      <c r="BE25" s="150" t="str">
        <f>IF('Физическое развитие'!S25="","",IF('Физическое развитие'!S25=2,"сформирован",IF('Физическое развитие'!S25=0,"не сформирован", "в стадии формирования")))</f>
        <v/>
      </c>
      <c r="BF25" s="150" t="str">
        <f>IF('Физическое развитие'!D25="","",IF('Физическое развитие'!E25="","",IF('Физическое развитие'!G25="","",IF('Физическое развитие'!#REF!="","",IF('Физическое развитие'!H25="","",IF('Физическое развитие'!I25="","",IF('Физическое развитие'!N25="","",IF('Физическое развитие'!O25="","",IF('Физическое развитие'!P25="","",IF('Физическое развитие'!S25="","",('Физическое развитие'!D25+'Физическое развитие'!E25+'Физическое развитие'!G25+'Физическое развитие'!#REF!+'Физическое развитие'!H25+'Физическое развитие'!I25+'Физическое развитие'!N25+'Физическое развитие'!O25+'Физическое развитие'!P25+'Физическое развитие'!S25)/10))))))))))</f>
        <v/>
      </c>
      <c r="BG25" s="151" t="str">
        <f>'целевые ориентиры'!BG25</f>
        <v/>
      </c>
      <c r="BH25" s="150"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BI25" s="150"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BJ25" s="150"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BK25" s="150"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BL25" s="150"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BM25" s="150"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BN25" s="150"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BO25" s="150"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BP25" s="150" t="str">
        <f>IF('Социально-коммуникативное разви'!AL26="","",IF('Социально-коммуникативное разви'!AL26=2,"сформирован",IF('Социально-коммуникативное разви'!AL26=0,"не сформирован", "в стадии формирования")))</f>
        <v/>
      </c>
      <c r="BQ25" s="150" t="str">
        <f>IF('Социально-коммуникативное разви'!AM26="","",IF('Социально-коммуникативное разви'!AM26=2,"сформирован",IF('Социально-коммуникативное разви'!AM26=0,"не сформирован", "в стадии формирования")))</f>
        <v/>
      </c>
      <c r="BR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5" s="150" t="str">
        <f>IF('Физическое развитие'!N25="","",IF('Физическое развитие'!N25=2,"сформирован",IF('Физическое развитие'!N25=0,"не сформирован", "в стадии формирования")))</f>
        <v/>
      </c>
      <c r="BT25" s="150" t="str">
        <f>IF('Физическое развитие'!Q25="","",IF('Физическое развитие'!Q25=2,"сформирован",IF('Физическое развитие'!Q25=0,"не сформирован", "в стадии формирования")))</f>
        <v/>
      </c>
      <c r="BU25" s="150" t="str">
        <f>IF('Физическое развитие'!U25="","",IF('Физическое развитие'!U25=2,"сформирован",IF('Физическое развитие'!U25=0,"не сформирован", "в стадии формирования")))</f>
        <v/>
      </c>
      <c r="BV25" s="150" t="str">
        <f>IF('Физическое развитие'!X25="","",IF('Физическое развитие'!X25=2,"сформирован",IF('Физическое развитие'!X25=0,"не сформирован", "в стадии формирования")))</f>
        <v/>
      </c>
      <c r="BW25" s="150" t="str">
        <f>IF('Физическое развитие'!Y25="","",IF('Физическое развитие'!Y25=2,"сформирован",IF('Физическое развитие'!Y25=0,"не сформирован", "в стадии формирования")))</f>
        <v/>
      </c>
      <c r="BX25" s="150" t="e">
        <f>IF('Физическое развитие'!#REF!="","",IF('Физическое развитие'!#REF!=2,"сформирован",IF('Физическое развитие'!#REF!=0,"не сформирован", "в стадии формирования")))</f>
        <v>#REF!</v>
      </c>
      <c r="BY25" s="150" t="str">
        <f>IF('Физическое развитие'!Z25="","",IF('Физическое развитие'!Z25=2,"сформирован",IF('Физическое развитие'!Z25=0,"не сформирован", "в стадии формирования")))</f>
        <v/>
      </c>
      <c r="BZ25" s="150" t="e">
        <f>IF('Физическое развитие'!#REF!="","",IF('Физическое развитие'!#REF!=2,"сформирован",IF('Физическое развитие'!#REF!=0,"не сформирован", "в стадии формирования")))</f>
        <v>#REF!</v>
      </c>
      <c r="CA25" s="180" t="str">
        <f>IF('Социально-коммуникативное разви'!Q26="","",IF('Социально-коммуникативное разви'!AD26="","",IF('Социально-коммуникативное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разви'!AM26="","",IF('Социально-коммуникативное разви'!#REF!="","",IF('Физическое развитие'!N25="","",IF('Физическое развитие'!Q25="","",IF('Физическое развитие'!U25="","",IF('Физическое развитие'!X25="","",IF('Физическое развитие'!Y25="","",IF('Физическое развитие'!#REF!="","",IF('Физическое развитие'!Z25="","",IF('Физическое развитие'!#REF!="","",('Социально-коммуникативное разви'!Q26+'Социально-коммуникативное разви'!AD26+'Социально-коммуникативное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разви'!AM26+'Социально-коммуникативное разви'!#REF!+'Физическое развитие'!N25+'Физическое развитие'!Q25+'Физическое развитие'!U25+'Физическое развитие'!X25+'Физическое развитие'!Y25+'Физическое развитие'!#REF!+'Физическое развитие'!#REF!)/19)))))))))))))))))))</f>
        <v/>
      </c>
      <c r="CB25" s="151" t="str">
        <f>'целевые ориентиры'!BY25</f>
        <v/>
      </c>
      <c r="CC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5" s="150"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E2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5" s="150"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CG25" s="150"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CH25" s="150" t="str">
        <f>IF('Познавательное развитие'!D26="","",IF('Познавательное развитие'!D26=2,"сформирован",IF('Познавательное развитие'!D26=0,"не сформирован", "в стадии формирования")))</f>
        <v/>
      </c>
      <c r="CI25" s="150" t="str">
        <f>IF('Познавательное развитие'!E26="","",IF('Познавательное развитие'!E26=2,"сформирован",IF('Познавательное развитие'!E26=0,"не сформирован", "в стадии формирования")))</f>
        <v/>
      </c>
      <c r="CJ25" s="150" t="e">
        <f>IF('Познавательное развитие'!#REF!="","",IF('Познавательное развитие'!#REF!=2,"сформирован",IF('Познавательное развитие'!#REF!=0,"не сформирован", "в стадии формирования")))</f>
        <v>#REF!</v>
      </c>
      <c r="CK25" s="150" t="str">
        <f>IF('Познавательное развитие'!F26="","",IF('Познавательное развитие'!F26=2,"сформирован",IF('Познавательное развитие'!F26=0,"не сформирован", "в стадии формирования")))</f>
        <v/>
      </c>
      <c r="CL25" s="150" t="str">
        <f>IF('Познавательное развитие'!I26="","",IF('Познавательное развитие'!I26=2,"сформирован",IF('Познавательное развитие'!I26=0,"не сформирован", "в стадии формирования")))</f>
        <v/>
      </c>
      <c r="CM25" s="150" t="str">
        <f>IF('Познавательное развитие'!J26="","",IF('Познавательное развитие'!J26=2,"сформирован",IF('Познавательное развитие'!J26=0,"не сформирован", "в стадии формирования")))</f>
        <v/>
      </c>
      <c r="CN25" s="150" t="str">
        <f>IF('Познавательное развитие'!K26="","",IF('Познавательное развитие'!K26=2,"сформирован",IF('Познавательное развитие'!K26=0,"не сформирован", "в стадии формирования")))</f>
        <v/>
      </c>
      <c r="CO25" s="150" t="str">
        <f>IF('Познавательное развитие'!L26="","",IF('Познавательное развитие'!L26=2,"сформирован",IF('Познавательное развитие'!L26=0,"не сформирован", "в стадии формирования")))</f>
        <v/>
      </c>
      <c r="CP25" s="150" t="e">
        <f>IF('Познавательное развитие'!#REF!="","",IF('Познавательное развитие'!#REF!=2,"сформирован",IF('Познавательное развитие'!#REF!=0,"не сформирован", "в стадии формирования")))</f>
        <v>#REF!</v>
      </c>
      <c r="CQ25" s="150" t="str">
        <f>IF('Познавательное развитие'!M26="","",IF('Познавательное развитие'!M26=2,"сформирован",IF('Познавательное развитие'!M26=0,"не сформирован", "в стадии формирования")))</f>
        <v/>
      </c>
      <c r="CR25" s="150" t="str">
        <f>IF('Познавательное развитие'!S26="","",IF('Познавательное развитие'!S26=2,"сформирован",IF('Познавательное развитие'!S26=0,"не сформирован", "в стадии формирования")))</f>
        <v/>
      </c>
      <c r="CS25" s="150" t="str">
        <f>IF('Познавательное развитие'!T26="","",IF('Познавательное развитие'!T26=2,"сформирован",IF('Познавательное развитие'!T26=0,"не сформирован", "в стадии формирования")))</f>
        <v/>
      </c>
      <c r="CT25" s="150" t="str">
        <f>IF('Познавательное развитие'!V26="","",IF('Познавательное развитие'!V26=2,"сформирован",IF('Познавательное развитие'!V26=0,"не сформирован", "в стадии формирования")))</f>
        <v/>
      </c>
      <c r="CU25" s="150" t="str">
        <f>IF('Познавательное развитие'!AD26="","",IF('Познавательное развитие'!AD26=2,"сформирован",IF('Познавательное развитие'!AD26=0,"не сформирован", "в стадии формирования")))</f>
        <v/>
      </c>
      <c r="CV25" s="150" t="e">
        <f>IF('Познавательное развитие'!#REF!="","",IF('Познавательное развитие'!#REF!=2,"сформирован",IF('Познавательное развитие'!#REF!=0,"не сформирован", "в стадии формирования")))</f>
        <v>#REF!</v>
      </c>
      <c r="CW25" s="150" t="str">
        <f>IF('Познавательное развитие'!AI26="","",IF('Познавательное развитие'!AI26=2,"сформирован",IF('Познавательное развитие'!AI26=0,"не сформирован", "в стадии формирования")))</f>
        <v/>
      </c>
      <c r="CX25" s="150" t="str">
        <f>IF('Познавательное развитие'!AK26="","",IF('Познавательное развитие'!AK26=2,"сформирован",IF('Познавательное развитие'!AK26=0,"не сформирован", "в стадии формирования")))</f>
        <v/>
      </c>
      <c r="CY25" s="150" t="e">
        <f>IF('Познавательное развитие'!#REF!="","",IF('Познавательное развитие'!#REF!=2,"сформирован",IF('Познавательное развитие'!#REF!=0,"не сформирован", "в стадии формирования")))</f>
        <v>#REF!</v>
      </c>
      <c r="CZ25" s="150" t="str">
        <f>IF('Познавательное развитие'!AL26="","",IF('Познавательное развитие'!AL26=2,"сформирован",IF('Познавательное развитие'!AL26=0,"не сформирован", "в стадии формирования")))</f>
        <v/>
      </c>
      <c r="DA25" s="150" t="str">
        <f>IF('Речевое развитие'!S25="","",IF('Речевое развитие'!S25=2,"сформирован",IF('Речевое развитие'!S25=0,"не сформирован", "в стадии формирования")))</f>
        <v/>
      </c>
      <c r="DB25" s="150" t="str">
        <f>IF('Речевое развитие'!T25="","",IF('Речевое развитие'!T25=2,"сформирован",IF('Речевое развитие'!T25=0,"не сформирован", "в стадии формирования")))</f>
        <v/>
      </c>
      <c r="DC25" s="150" t="str">
        <f>IF('Речевое развитие'!U25="","",IF('Речевое развитие'!U25=2,"сформирован",IF('Речевое развитие'!U25=0,"не сформирован", "в стадии формирования")))</f>
        <v/>
      </c>
      <c r="DD25" s="150" t="str">
        <f>IF('Речевое развитие'!V25="","",IF('Речевое развитие'!V25=2,"сформирован",IF('Речевое развитие'!V25=0,"не сформирован", "в стадии формирования")))</f>
        <v/>
      </c>
      <c r="DE25" s="150"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DF25" s="150" t="str">
        <f>IF('Художественно-эстетическое разв'!O26="","",IF('Художественно-эстетическое разв'!O26=2,"сформирован",IF('Художественно-эстетическое разв'!O26=0,"не сформирован", "в стадии формирования")))</f>
        <v/>
      </c>
      <c r="DG25" s="150"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DH25" s="180" t="e">
        <f>IF('Социально-коммуникативное разви'!#REF!="","",IF('Социально-коммуникативное разви'!M26="","",IF('Социально-коммуникативное разви'!#REF!="","",IF('Социально-коммуникативное разви'!O26="","",IF('Социально-коммуникативное разви'!T26="","",IF('Познавательное развитие'!D26="","",IF('Познавательное развитие'!E26="","",IF('Познавательное развитие'!#REF!="","",IF('Познавательное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развитие'!#REF!="","",IF('Познавательное развитие'!M26="","",IF('Познавательное развитие'!S26="","",IF('Познавательное развитие'!T26="","",IF('Познавательное развитие'!V26="","",IF('Познавательное развитие'!AD26="","",IF('Познавательное развитие'!#REF!="","",IF('Познавательное развитие'!AI26="","",IF('Познавательное развитие'!AK26="","",IF('Познавательное развитие'!#REF!="","",IF('Познавательное развитие'!AL26="","",IF('Речевое развитие'!S25="","",IF('Речевое развитие'!T25="","",IF('Речевое развитие'!U25="","",IF('Речевое развитие'!V25="","",IF('Художественно-эстетическое разв'!D26="","",IF('Художественно-эстетическое разв'!O26="","",IF('Художественно-эстетическое разв'!T26="","",('Социально-коммуникативное разви'!#REF!+'Социально-коммуникативное разви'!M26+'Социально-коммуникативное разви'!#REF!+'Социально-коммуникативное разви'!O26+'Социально-коммуникативное разви'!T26+'Познавательное развитие'!D26+'Познавательное развитие'!E26+'Познавательное развитие'!#REF!+'Познавательное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развитие'!#REF!+'Познавательное развитие'!M26+'Познавательное развитие'!S26+'Познавательное развитие'!T26+'Познавательное развитие'!V26+'Познавательное развитие'!AD26+'Познавательное развитие'!#REF!+'Познавательное развитие'!AI26+'Познавательное развитие'!AK26+'Познавательное развитие'!#REF!+'Познавательное развитие'!AL26+'Речевое развитие'!S25+'Речевое развитие'!T25+'Речевое развитие'!U25+'Речевое развитие'!V25+'Художественно-эстетическое разв'!D26+'Художественно-эстетическое разв'!O26+'Художественно-эстетическое разв'!T26)/31)))))))))))))))))))))))))))))))</f>
        <v>#REF!</v>
      </c>
      <c r="DI25" s="151" t="str">
        <f>'целевые ориентиры'!DC25</f>
        <v/>
      </c>
    </row>
    <row r="26" spans="1:113" s="96" customFormat="1">
      <c r="A26" s="96">
        <f>список!A24</f>
        <v>23</v>
      </c>
      <c r="B26" s="153" t="str">
        <f>IF(список!B24="","",список!B24)</f>
        <v/>
      </c>
      <c r="C26" s="149">
        <f>IF(список!C24="","",список!C24)</f>
        <v>0</v>
      </c>
      <c r="D26" s="155"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96"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96"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96"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96"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96" t="str">
        <f>IF('Познавательное развитие'!H27="","",IF('Познавательное развитие'!H27=2,"сформирован",IF('Познавательное развитие'!H27=0,"не сформирован", "в стадии формирования")))</f>
        <v/>
      </c>
      <c r="K26" s="96" t="e">
        <f>IF('Познавательное развитие'!#REF!="","",IF('Познавательное развитие'!#REF!=2,"сформирован",IF('Познавательное развитие'!#REF!=0,"не сформирован", "в стадии формирования")))</f>
        <v>#REF!</v>
      </c>
      <c r="L26" s="96" t="str">
        <f>IF('Речевое развитие'!X26="","",IF('Речевое развитие'!X26=2,"сформирован",IF('Речевое развитие'!X26=0,"не сформирован", "в стадии формирования")))</f>
        <v/>
      </c>
      <c r="M26" s="96"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149" t="str">
        <f>IF('Физическое развитие'!M26="","",IF('Физическое развитие'!M26=2,"сформирован",IF('Физическое развитие'!M26=0,"не сформирован", "в стадии формирования")))</f>
        <v/>
      </c>
      <c r="O26" s="166"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151" t="str">
        <f>'целевые ориентиры'!M26</f>
        <v/>
      </c>
      <c r="Q26" s="177"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R26" s="177"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S26" s="177"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T26" s="177"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6" s="177"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V26" s="178"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W26" s="178"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X26" s="178"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Y26" s="179"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Z26" s="180"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AA26" s="151" t="str">
        <f>'целевые ориентиры'!X26</f>
        <v/>
      </c>
      <c r="AB26" s="17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AC26" s="171" t="str">
        <f>IF('Познавательное развитие'!U27="","",IF('Познавательное развитие'!U27=2,"сформирован",IF('Познавательное развитие'!U27=0,"не сформирован", "в стадии формирования")))</f>
        <v/>
      </c>
      <c r="AD26" s="170" t="str">
        <f>IF('Речевое развитие'!W26="","",IF('Речевое развитие'!W26=2,"сформирован",IF('Речевое развитие'!W26=0,"не сформирован", "в стадии формирования")))</f>
        <v/>
      </c>
      <c r="AE26" s="181"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AF26" s="181"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G26" s="181" t="str">
        <f>IF('Художественно-эстетическое разв'!AF27="","",IF('Художественно-эстетическое разв'!AF27=2,"сформирован",IF('Художественно-эстетическое разв'!AF27=0,"не сформирован", "в стадии формирования")))</f>
        <v/>
      </c>
      <c r="AH26" s="170" t="str">
        <f>IF('Физическое развитие'!T26="","",IF('Физическое развитие'!T26=2,"сформирован",IF('Физическое развитие'!T26=0,"не сформирован", "в стадии формирования")))</f>
        <v/>
      </c>
      <c r="AI26" s="180" t="str">
        <f>IF('Социально-коммуникативное разви'!S27="","",IF('Познавательное развитие'!U27="","",IF('Речевое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развитие'!W26+'Художественно-эстетическое разв'!AD27+'Художественно-эстетическое разв'!AE27+'Художественно-эстетическое разв'!AF27+'Физическое развитие'!T26)/7)))))))</f>
        <v/>
      </c>
      <c r="AJ26" s="151" t="str">
        <f>'целевые ориентиры'!AH26</f>
        <v/>
      </c>
      <c r="AK26" s="172" t="str">
        <f>IF('Речевое развитие'!D26="","",IF('Речевое развитие'!D26=2,"сформирован",IF('Речевое развитие'!D26=0,"не сформирован", "в стадии формирования")))</f>
        <v/>
      </c>
      <c r="AL26" s="150" t="str">
        <f>IF('Речевое развитие'!F26="","",IF('Речевое развитие'!F26=2,"сформирован",IF('Речевое развитие'!F26=0,"не сформирован", "в стадии формирования")))</f>
        <v/>
      </c>
      <c r="AM26" s="150" t="str">
        <f>IF('Речевое развитие'!H26="","",IF('Речевое развитие'!H26=2,"сформирован",IF('Речевое развитие'!H26=0,"не сформирован", "в стадии формирования")))</f>
        <v/>
      </c>
      <c r="AN26" s="150" t="str">
        <f>IF('Речевое развитие'!I26="","",IF('Речевое развитие'!I26=2,"сформирован",IF('Речевое развитие'!I26=0,"не сформирован", "в стадии формирования")))</f>
        <v/>
      </c>
      <c r="AO26" s="150" t="str">
        <f>IF('Речевое развитие'!J26="","",IF('Речевое развитие'!J26=2,"сформирован",IF('Речевое развитие'!J26=0,"не сформирован", "в стадии формирования")))</f>
        <v/>
      </c>
      <c r="AP26" s="150" t="str">
        <f>IF('Речевое развитие'!K26="","",IF('Речевое развитие'!K26=2,"сформирован",IF('Речевое развитие'!K26=0,"не сформирован", "в стадии формирования")))</f>
        <v/>
      </c>
      <c r="AQ26" s="150" t="str">
        <f>IF('Речевое развитие'!M26="","",IF('Речевое развитие'!M26=2,"сформирован",IF('Речевое развитие'!M26=0,"не сформирован", "в стадии формирования")))</f>
        <v/>
      </c>
      <c r="AR26" s="150" t="str">
        <f>IF('Речевое развитие'!N26="","",IF('Речевое развитие'!N26=2,"сформирован",IF('Речевое развитие'!N26=0,"не сформирован", "в стадии формирования")))</f>
        <v/>
      </c>
      <c r="AS26" s="150" t="str">
        <f>IF('Речевое развитие'!O26="","",IF('Речевое развитие'!O26=2,"сформирован",IF('Речевое развитие'!O26=0,"не сформирован", "в стадии формирования")))</f>
        <v/>
      </c>
      <c r="AT26" s="180" t="str">
        <f>IF('Речевое развитие'!D26="","",IF('Речевое развитие'!F26="","",IF('Речевое развитие'!H26="","",IF('Речевое развитие'!I26="","",IF('Речевое развитие'!J26="","",IF('Речевое развитие'!K26="","",IF('Речевое развитие'!M26="","",IF('Речевое развитие'!N26="","",IF('Речевое развитие'!O26="","",('Речевое развитие'!D26+'Речевое развитие'!F26+'Речевое развитие'!H26+'Речевое развитие'!I26+'Речевое развитие'!J26+'Речевое развитие'!K26+'Речевое развитие'!M26+'Речевое развитие'!N26+'Речевое развитие'!O26)/9)))))))))</f>
        <v/>
      </c>
      <c r="AU26" s="151" t="str">
        <f>'целевые ориентиры'!AR26</f>
        <v/>
      </c>
      <c r="AV26" s="150" t="str">
        <f>IF('Физическое развитие'!D26="","",IF('Физическое развитие'!D26=2,"сформирован",IF('Физическое развитие'!D26=0,"не сформирован", "в стадии формирования")))</f>
        <v/>
      </c>
      <c r="AW26" s="150" t="str">
        <f>IF('Физическое развитие'!E26="","",IF('Физическое развитие'!E26=2,"сформирован",IF('Физическое развитие'!E26=0,"не сформирован", "в стадии формирования")))</f>
        <v/>
      </c>
      <c r="AX26" s="150" t="str">
        <f>IF('Физическое развитие'!G26="","",IF('Физическое развитие'!G26=2,"сформирован",IF('Физическое развитие'!G26=0,"не сформирован", "в стадии формирования")))</f>
        <v/>
      </c>
      <c r="AY26" s="150" t="e">
        <f>IF('Физическое развитие'!#REF!="","",IF('Физическое развитие'!#REF!=2,"сформирован",IF('Физическое развитие'!#REF!=0,"не сформирован", "в стадии формирования")))</f>
        <v>#REF!</v>
      </c>
      <c r="AZ26" s="150" t="str">
        <f>IF('Физическое развитие'!H26="","",IF('Физическое развитие'!H26=2,"сформирован",IF('Физическое развитие'!H26=0,"не сформирован", "в стадии формирования")))</f>
        <v/>
      </c>
      <c r="BA26" s="150" t="str">
        <f>IF('Физическое развитие'!I26="","",IF('Физическое развитие'!I26=2,"сформирован",IF('Физическое развитие'!I26=0,"не сформирован", "в стадии формирования")))</f>
        <v/>
      </c>
      <c r="BB26" s="150" t="str">
        <f>IF('Физическое развитие'!N26="","",IF('Физическое развитие'!N26=2,"сформирован",IF('Физическое развитие'!N26=0,"не сформирован", "в стадии формирования")))</f>
        <v/>
      </c>
      <c r="BC26" s="150" t="str">
        <f>IF('Физическое развитие'!O26="","",IF('Физическое развитие'!O26=2,"сформирован",IF('Физическое развитие'!O26=0,"не сформирован", "в стадии формирования")))</f>
        <v/>
      </c>
      <c r="BD26" s="150" t="str">
        <f>IF('Физическое развитие'!P26="","",IF('Физическое развитие'!P26=2,"сформирован",IF('Физическое развитие'!P26=0,"не сформирован", "в стадии формирования")))</f>
        <v/>
      </c>
      <c r="BE26" s="150" t="str">
        <f>IF('Физическое развитие'!S26="","",IF('Физическое развитие'!S26=2,"сформирован",IF('Физическое развитие'!S26=0,"не сформирован", "в стадии формирования")))</f>
        <v/>
      </c>
      <c r="BF26" s="150" t="str">
        <f>IF('Физическое развитие'!D26="","",IF('Физическое развитие'!E26="","",IF('Физическое развитие'!G26="","",IF('Физическое развитие'!#REF!="","",IF('Физическое развитие'!H26="","",IF('Физическое развитие'!I26="","",IF('Физическое развитие'!N26="","",IF('Физическое развитие'!O26="","",IF('Физическое развитие'!P26="","",IF('Физическое развитие'!S26="","",('Физическое развитие'!D26+'Физическое развитие'!E26+'Физическое развитие'!G26+'Физическое развитие'!#REF!+'Физическое развитие'!H26+'Физическое развитие'!I26+'Физическое развитие'!N26+'Физическое развитие'!O26+'Физическое развитие'!P26+'Физическое развитие'!S26)/10))))))))))</f>
        <v/>
      </c>
      <c r="BG26" s="151" t="str">
        <f>'целевые ориентиры'!BG26</f>
        <v/>
      </c>
      <c r="BH26" s="150"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BI26" s="150"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BJ26" s="150"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BK26" s="150"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BL26" s="150"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BM26" s="150"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BN26" s="150"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BO26" s="150"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BP26" s="150" t="str">
        <f>IF('Социально-коммуникативное разви'!AL27="","",IF('Социально-коммуникативное разви'!AL27=2,"сформирован",IF('Социально-коммуникативное разви'!AL27=0,"не сформирован", "в стадии формирования")))</f>
        <v/>
      </c>
      <c r="BQ26" s="150" t="str">
        <f>IF('Социально-коммуникативное разви'!AM27="","",IF('Социально-коммуникативное разви'!AM27=2,"сформирован",IF('Социально-коммуникативное разви'!AM27=0,"не сформирован", "в стадии формирования")))</f>
        <v/>
      </c>
      <c r="BR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26" s="150" t="str">
        <f>IF('Физическое развитие'!N26="","",IF('Физическое развитие'!N26=2,"сформирован",IF('Физическое развитие'!N26=0,"не сформирован", "в стадии формирования")))</f>
        <v/>
      </c>
      <c r="BT26" s="150" t="str">
        <f>IF('Физическое развитие'!Q26="","",IF('Физическое развитие'!Q26=2,"сформирован",IF('Физическое развитие'!Q26=0,"не сформирован", "в стадии формирования")))</f>
        <v/>
      </c>
      <c r="BU26" s="150" t="str">
        <f>IF('Физическое развитие'!U26="","",IF('Физическое развитие'!U26=2,"сформирован",IF('Физическое развитие'!U26=0,"не сформирован", "в стадии формирования")))</f>
        <v/>
      </c>
      <c r="BV26" s="150" t="str">
        <f>IF('Физическое развитие'!X26="","",IF('Физическое развитие'!X26=2,"сформирован",IF('Физическое развитие'!X26=0,"не сформирован", "в стадии формирования")))</f>
        <v/>
      </c>
      <c r="BW26" s="150" t="str">
        <f>IF('Физическое развитие'!Y26="","",IF('Физическое развитие'!Y26=2,"сформирован",IF('Физическое развитие'!Y26=0,"не сформирован", "в стадии формирования")))</f>
        <v/>
      </c>
      <c r="BX26" s="150" t="e">
        <f>IF('Физическое развитие'!#REF!="","",IF('Физическое развитие'!#REF!=2,"сформирован",IF('Физическое развитие'!#REF!=0,"не сформирован", "в стадии формирования")))</f>
        <v>#REF!</v>
      </c>
      <c r="BY26" s="150" t="str">
        <f>IF('Физическое развитие'!Z26="","",IF('Физическое развитие'!Z26=2,"сформирован",IF('Физическое развитие'!Z26=0,"не сформирован", "в стадии формирования")))</f>
        <v/>
      </c>
      <c r="BZ26" s="150" t="e">
        <f>IF('Физическое развитие'!#REF!="","",IF('Физическое развитие'!#REF!=2,"сформирован",IF('Физическое развитие'!#REF!=0,"не сформирован", "в стадии формирования")))</f>
        <v>#REF!</v>
      </c>
      <c r="CA26" s="180" t="str">
        <f>IF('Социально-коммуникативное разви'!Q27="","",IF('Социально-коммуникативное разви'!AD27="","",IF('Социально-коммуникативное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разви'!AM27="","",IF('Социально-коммуникативное разви'!#REF!="","",IF('Физическое развитие'!N26="","",IF('Физическое развитие'!Q26="","",IF('Физическое развитие'!U26="","",IF('Физическое развитие'!X26="","",IF('Физическое развитие'!Y26="","",IF('Физическое развитие'!#REF!="","",IF('Физическое развитие'!Z26="","",IF('Физическое развитие'!#REF!="","",('Социально-коммуникативное разви'!Q27+'Социально-коммуникативное разви'!AD27+'Социально-коммуникативное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разви'!AM27+'Социально-коммуникативное разви'!#REF!+'Физическое развитие'!N26+'Физическое развитие'!Q26+'Физическое развитие'!U26+'Физическое развитие'!X26+'Физическое развитие'!Y26+'Физическое развитие'!#REF!+'Физическое развитие'!#REF!)/19)))))))))))))))))))</f>
        <v/>
      </c>
      <c r="CB26" s="151" t="str">
        <f>'целевые ориентиры'!BY26</f>
        <v/>
      </c>
      <c r="CC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26" s="150"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E2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26" s="150"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CG26" s="150"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CH26" s="150" t="str">
        <f>IF('Познавательное развитие'!D27="","",IF('Познавательное развитие'!D27=2,"сформирован",IF('Познавательное развитие'!D27=0,"не сформирован", "в стадии формирования")))</f>
        <v/>
      </c>
      <c r="CI26" s="150" t="str">
        <f>IF('Познавательное развитие'!E27="","",IF('Познавательное развитие'!E27=2,"сформирован",IF('Познавательное развитие'!E27=0,"не сформирован", "в стадии формирования")))</f>
        <v/>
      </c>
      <c r="CJ26" s="150" t="e">
        <f>IF('Познавательное развитие'!#REF!="","",IF('Познавательное развитие'!#REF!=2,"сформирован",IF('Познавательное развитие'!#REF!=0,"не сформирован", "в стадии формирования")))</f>
        <v>#REF!</v>
      </c>
      <c r="CK26" s="150" t="str">
        <f>IF('Познавательное развитие'!F27="","",IF('Познавательное развитие'!F27=2,"сформирован",IF('Познавательное развитие'!F27=0,"не сформирован", "в стадии формирования")))</f>
        <v/>
      </c>
      <c r="CL26" s="150" t="str">
        <f>IF('Познавательное развитие'!I27="","",IF('Познавательное развитие'!I27=2,"сформирован",IF('Познавательное развитие'!I27=0,"не сформирован", "в стадии формирования")))</f>
        <v/>
      </c>
      <c r="CM26" s="150" t="str">
        <f>IF('Познавательное развитие'!J27="","",IF('Познавательное развитие'!J27=2,"сформирован",IF('Познавательное развитие'!J27=0,"не сформирован", "в стадии формирования")))</f>
        <v/>
      </c>
      <c r="CN26" s="150" t="str">
        <f>IF('Познавательное развитие'!K27="","",IF('Познавательное развитие'!K27=2,"сформирован",IF('Познавательное развитие'!K27=0,"не сформирован", "в стадии формирования")))</f>
        <v/>
      </c>
      <c r="CO26" s="150" t="str">
        <f>IF('Познавательное развитие'!L27="","",IF('Познавательное развитие'!L27=2,"сформирован",IF('Познавательное развитие'!L27=0,"не сформирован", "в стадии формирования")))</f>
        <v/>
      </c>
      <c r="CP26" s="150" t="e">
        <f>IF('Познавательное развитие'!#REF!="","",IF('Познавательное развитие'!#REF!=2,"сформирован",IF('Познавательное развитие'!#REF!=0,"не сформирован", "в стадии формирования")))</f>
        <v>#REF!</v>
      </c>
      <c r="CQ26" s="150" t="str">
        <f>IF('Познавательное развитие'!M27="","",IF('Познавательное развитие'!M27=2,"сформирован",IF('Познавательное развитие'!M27=0,"не сформирован", "в стадии формирования")))</f>
        <v/>
      </c>
      <c r="CR26" s="150" t="str">
        <f>IF('Познавательное развитие'!S27="","",IF('Познавательное развитие'!S27=2,"сформирован",IF('Познавательное развитие'!S27=0,"не сформирован", "в стадии формирования")))</f>
        <v/>
      </c>
      <c r="CS26" s="150" t="str">
        <f>IF('Познавательное развитие'!T27="","",IF('Познавательное развитие'!T27=2,"сформирован",IF('Познавательное развитие'!T27=0,"не сформирован", "в стадии формирования")))</f>
        <v/>
      </c>
      <c r="CT26" s="150" t="str">
        <f>IF('Познавательное развитие'!V27="","",IF('Познавательное развитие'!V27=2,"сформирован",IF('Познавательное развитие'!V27=0,"не сформирован", "в стадии формирования")))</f>
        <v/>
      </c>
      <c r="CU26" s="150" t="str">
        <f>IF('Познавательное развитие'!AD27="","",IF('Познавательное развитие'!AD27=2,"сформирован",IF('Познавательное развитие'!AD27=0,"не сформирован", "в стадии формирования")))</f>
        <v/>
      </c>
      <c r="CV26" s="150" t="e">
        <f>IF('Познавательное развитие'!#REF!="","",IF('Познавательное развитие'!#REF!=2,"сформирован",IF('Познавательное развитие'!#REF!=0,"не сформирован", "в стадии формирования")))</f>
        <v>#REF!</v>
      </c>
      <c r="CW26" s="150" t="str">
        <f>IF('Познавательное развитие'!AI27="","",IF('Познавательное развитие'!AI27=2,"сформирован",IF('Познавательное развитие'!AI27=0,"не сформирован", "в стадии формирования")))</f>
        <v/>
      </c>
      <c r="CX26" s="150" t="str">
        <f>IF('Познавательное развитие'!AK27="","",IF('Познавательное развитие'!AK27=2,"сформирован",IF('Познавательное развитие'!AK27=0,"не сформирован", "в стадии формирования")))</f>
        <v/>
      </c>
      <c r="CY26" s="150" t="e">
        <f>IF('Познавательное развитие'!#REF!="","",IF('Познавательное развитие'!#REF!=2,"сформирован",IF('Познавательное развитие'!#REF!=0,"не сформирован", "в стадии формирования")))</f>
        <v>#REF!</v>
      </c>
      <c r="CZ26" s="150" t="str">
        <f>IF('Познавательное развитие'!AL27="","",IF('Познавательное развитие'!AL27=2,"сформирован",IF('Познавательное развитие'!AL27=0,"не сформирован", "в стадии формирования")))</f>
        <v/>
      </c>
      <c r="DA26" s="150" t="str">
        <f>IF('Речевое развитие'!S26="","",IF('Речевое развитие'!S26=2,"сформирован",IF('Речевое развитие'!S26=0,"не сформирован", "в стадии формирования")))</f>
        <v/>
      </c>
      <c r="DB26" s="150" t="str">
        <f>IF('Речевое развитие'!T26="","",IF('Речевое развитие'!T26=2,"сформирован",IF('Речевое развитие'!T26=0,"не сформирован", "в стадии формирования")))</f>
        <v/>
      </c>
      <c r="DC26" s="150" t="str">
        <f>IF('Речевое развитие'!U26="","",IF('Речевое развитие'!U26=2,"сформирован",IF('Речевое развитие'!U26=0,"не сформирован", "в стадии формирования")))</f>
        <v/>
      </c>
      <c r="DD26" s="150" t="str">
        <f>IF('Речевое развитие'!V26="","",IF('Речевое развитие'!V26=2,"сформирован",IF('Речевое развитие'!V26=0,"не сформирован", "в стадии формирования")))</f>
        <v/>
      </c>
      <c r="DE26" s="150"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DF26" s="150" t="str">
        <f>IF('Художественно-эстетическое разв'!O27="","",IF('Художественно-эстетическое разв'!O27=2,"сформирован",IF('Художественно-эстетическое разв'!O27=0,"не сформирован", "в стадии формирования")))</f>
        <v/>
      </c>
      <c r="DG26" s="150"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DH26" s="180" t="e">
        <f>IF('Социально-коммуникативное разви'!#REF!="","",IF('Социально-коммуникативное разви'!M27="","",IF('Социально-коммуникативное разви'!#REF!="","",IF('Социально-коммуникативное разви'!O27="","",IF('Социально-коммуникативное разви'!T27="","",IF('Познавательное развитие'!D27="","",IF('Познавательное развитие'!E27="","",IF('Познавательное развитие'!#REF!="","",IF('Познавательное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развитие'!#REF!="","",IF('Познавательное развитие'!M27="","",IF('Познавательное развитие'!S27="","",IF('Познавательное развитие'!T27="","",IF('Познавательное развитие'!V27="","",IF('Познавательное развитие'!AD27="","",IF('Познавательное развитие'!#REF!="","",IF('Познавательное развитие'!AI27="","",IF('Познавательное развитие'!AK27="","",IF('Познавательное развитие'!#REF!="","",IF('Познавательное развитие'!AL27="","",IF('Речевое развитие'!S26="","",IF('Речевое развитие'!T26="","",IF('Речевое развитие'!U26="","",IF('Речевое развитие'!V26="","",IF('Художественно-эстетическое разв'!D27="","",IF('Художественно-эстетическое разв'!O27="","",IF('Художественно-эстетическое разв'!T27="","",('Социально-коммуникативное разви'!#REF!+'Социально-коммуникативное разви'!M27+'Социально-коммуникативное разви'!#REF!+'Социально-коммуникативное разви'!O27+'Социально-коммуникативное разви'!T27+'Познавательное развитие'!D27+'Познавательное развитие'!E27+'Познавательное развитие'!#REF!+'Познавательное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развитие'!#REF!+'Познавательное развитие'!M27+'Познавательное развитие'!S27+'Познавательное развитие'!T27+'Познавательное развитие'!V27+'Познавательное развитие'!AD27+'Познавательное развитие'!#REF!+'Познавательное развитие'!AI27+'Познавательное развитие'!AK27+'Познавательное развитие'!#REF!+'Познавательное развитие'!AL27+'Речевое развитие'!S26+'Речевое развитие'!T26+'Речевое развитие'!U26+'Речевое развитие'!V26+'Художественно-эстетическое разв'!D27+'Художественно-эстетическое разв'!O27+'Художественно-эстетическое разв'!T27)/31)))))))))))))))))))))))))))))))</f>
        <v>#REF!</v>
      </c>
      <c r="DI26" s="151" t="str">
        <f>'целевые ориентиры'!DC26</f>
        <v/>
      </c>
    </row>
    <row r="27" spans="1:113" s="96" customFormat="1">
      <c r="A27" s="96">
        <f>список!A25</f>
        <v>24</v>
      </c>
      <c r="B27" s="153" t="str">
        <f>IF(список!B25="","",список!B25)</f>
        <v/>
      </c>
      <c r="C27" s="149">
        <f>IF(список!C25="","",список!C25)</f>
        <v>0</v>
      </c>
      <c r="D27" s="155"/>
      <c r="I27" s="149"/>
      <c r="N27" s="149"/>
      <c r="O27" s="166"/>
      <c r="P27" s="355" t="str">
        <f>'целевые ориентиры'!M27</f>
        <v/>
      </c>
      <c r="Q27" s="177"/>
      <c r="R27" s="177"/>
      <c r="S27" s="177"/>
      <c r="T27" s="177"/>
      <c r="U27" s="177"/>
      <c r="V27" s="178"/>
      <c r="W27" s="178"/>
      <c r="X27" s="178"/>
      <c r="Y27" s="179"/>
      <c r="Z27" s="180"/>
      <c r="AA27" s="355" t="str">
        <f>'целевые ориентиры'!X27</f>
        <v/>
      </c>
      <c r="AB27" s="172"/>
      <c r="AC27" s="171"/>
      <c r="AD27" s="170"/>
      <c r="AE27" s="181"/>
      <c r="AF27" s="181"/>
      <c r="AG27" s="181"/>
      <c r="AH27" s="170"/>
      <c r="AI27" s="180"/>
      <c r="AJ27" s="355" t="str">
        <f>'целевые ориентиры'!AH27</f>
        <v/>
      </c>
      <c r="AK27" s="172"/>
      <c r="AL27" s="355"/>
      <c r="AM27" s="355"/>
      <c r="AN27" s="355"/>
      <c r="AO27" s="355"/>
      <c r="AP27" s="355"/>
      <c r="AQ27" s="355"/>
      <c r="AR27" s="355"/>
      <c r="AS27" s="355"/>
      <c r="AT27" s="180"/>
      <c r="AU27" s="355" t="str">
        <f>'целевые ориентиры'!AR27</f>
        <v/>
      </c>
      <c r="AV27" s="355"/>
      <c r="AW27" s="355"/>
      <c r="AX27" s="355"/>
      <c r="AY27" s="355"/>
      <c r="AZ27" s="355"/>
      <c r="BA27" s="355"/>
      <c r="BB27" s="355"/>
      <c r="BC27" s="355"/>
      <c r="BD27" s="355"/>
      <c r="BE27" s="355"/>
      <c r="BF27" s="355"/>
      <c r="BG27" s="355" t="str">
        <f>'целевые ориентиры'!BG27</f>
        <v/>
      </c>
      <c r="BH27" s="355"/>
      <c r="BI27" s="355"/>
      <c r="BJ27" s="355"/>
      <c r="BK27" s="355"/>
      <c r="BL27" s="355"/>
      <c r="BM27" s="355"/>
      <c r="BN27" s="355"/>
      <c r="BO27" s="355"/>
      <c r="BP27" s="355"/>
      <c r="BQ27" s="355"/>
      <c r="BR27" s="355"/>
      <c r="BS27" s="355"/>
      <c r="BT27" s="355"/>
      <c r="BU27" s="355"/>
      <c r="BV27" s="355"/>
      <c r="BW27" s="355"/>
      <c r="BX27" s="355"/>
      <c r="BY27" s="355"/>
      <c r="BZ27" s="355"/>
      <c r="CA27" s="180"/>
      <c r="CB27" s="355" t="str">
        <f>'целевые ориентиры'!BY27</f>
        <v/>
      </c>
      <c r="CC27" s="355"/>
      <c r="CD27" s="355"/>
      <c r="CE27" s="355"/>
      <c r="CF27" s="355"/>
      <c r="CG27" s="355"/>
      <c r="CH27" s="355"/>
      <c r="CI27" s="355"/>
      <c r="CJ27" s="355"/>
      <c r="CK27" s="355"/>
      <c r="CL27" s="355"/>
      <c r="CM27" s="355"/>
      <c r="CN27" s="355"/>
      <c r="CO27" s="355"/>
      <c r="CP27" s="355"/>
      <c r="CQ27" s="355"/>
      <c r="CR27" s="355"/>
      <c r="CS27" s="355"/>
      <c r="CT27" s="355"/>
      <c r="CU27" s="355"/>
      <c r="CV27" s="355"/>
      <c r="CW27" s="355"/>
      <c r="CX27" s="355"/>
      <c r="CY27" s="355"/>
      <c r="CZ27" s="355"/>
      <c r="DA27" s="355"/>
      <c r="DB27" s="355"/>
      <c r="DC27" s="355"/>
      <c r="DD27" s="355"/>
      <c r="DE27" s="355"/>
      <c r="DF27" s="355"/>
      <c r="DG27" s="355"/>
      <c r="DH27" s="180"/>
      <c r="DI27" s="355" t="str">
        <f>'целевые ориентиры'!DC27</f>
        <v/>
      </c>
    </row>
    <row r="28" spans="1:113" s="96" customFormat="1">
      <c r="A28" s="96">
        <f>список!A26</f>
        <v>25</v>
      </c>
      <c r="B28" s="153" t="str">
        <f>IF(список!B26="","",список!B26)</f>
        <v/>
      </c>
      <c r="C28" s="149">
        <f>IF(список!C26="","",список!C26)</f>
        <v>0</v>
      </c>
      <c r="D28" s="155"/>
      <c r="I28" s="149"/>
      <c r="N28" s="149"/>
      <c r="O28" s="166"/>
      <c r="P28" s="355" t="str">
        <f>'целевые ориентиры'!M28</f>
        <v/>
      </c>
      <c r="Q28" s="177"/>
      <c r="R28" s="177"/>
      <c r="S28" s="177"/>
      <c r="T28" s="177"/>
      <c r="U28" s="177"/>
      <c r="V28" s="178"/>
      <c r="W28" s="178"/>
      <c r="X28" s="178"/>
      <c r="Y28" s="179"/>
      <c r="Z28" s="180"/>
      <c r="AA28" s="355" t="str">
        <f>'целевые ориентиры'!X28</f>
        <v/>
      </c>
      <c r="AB28" s="172"/>
      <c r="AC28" s="171"/>
      <c r="AD28" s="170"/>
      <c r="AE28" s="181"/>
      <c r="AF28" s="181"/>
      <c r="AG28" s="181"/>
      <c r="AH28" s="170"/>
      <c r="AI28" s="180"/>
      <c r="AJ28" s="355" t="str">
        <f>'целевые ориентиры'!AH28</f>
        <v/>
      </c>
      <c r="AK28" s="172"/>
      <c r="AL28" s="355"/>
      <c r="AM28" s="355"/>
      <c r="AN28" s="355"/>
      <c r="AO28" s="355"/>
      <c r="AP28" s="355"/>
      <c r="AQ28" s="355"/>
      <c r="AR28" s="355"/>
      <c r="AS28" s="355"/>
      <c r="AT28" s="180"/>
      <c r="AU28" s="355" t="str">
        <f>'целевые ориентиры'!AR28</f>
        <v/>
      </c>
      <c r="AV28" s="355"/>
      <c r="AW28" s="355"/>
      <c r="AX28" s="355"/>
      <c r="AY28" s="355"/>
      <c r="AZ28" s="355"/>
      <c r="BA28" s="355"/>
      <c r="BB28" s="355"/>
      <c r="BC28" s="355"/>
      <c r="BD28" s="355"/>
      <c r="BE28" s="355"/>
      <c r="BF28" s="355"/>
      <c r="BG28" s="355" t="str">
        <f>'целевые ориентиры'!BG28</f>
        <v/>
      </c>
      <c r="BH28" s="355"/>
      <c r="BI28" s="355"/>
      <c r="BJ28" s="355"/>
      <c r="BK28" s="355"/>
      <c r="BL28" s="355"/>
      <c r="BM28" s="355"/>
      <c r="BN28" s="355"/>
      <c r="BO28" s="355"/>
      <c r="BP28" s="355"/>
      <c r="BQ28" s="355"/>
      <c r="BR28" s="355"/>
      <c r="BS28" s="355"/>
      <c r="BT28" s="355"/>
      <c r="BU28" s="355"/>
      <c r="BV28" s="355"/>
      <c r="BW28" s="355"/>
      <c r="BX28" s="355"/>
      <c r="BY28" s="355"/>
      <c r="BZ28" s="355"/>
      <c r="CA28" s="180"/>
      <c r="CB28" s="355" t="str">
        <f>'целевые ориентиры'!BY28</f>
        <v/>
      </c>
      <c r="CC28" s="355"/>
      <c r="CD28" s="355"/>
      <c r="CE28" s="355"/>
      <c r="CF28" s="355"/>
      <c r="CG28" s="355"/>
      <c r="CH28" s="355"/>
      <c r="CI28" s="355"/>
      <c r="CJ28" s="355"/>
      <c r="CK28" s="355"/>
      <c r="CL28" s="355"/>
      <c r="CM28" s="355"/>
      <c r="CN28" s="355"/>
      <c r="CO28" s="355"/>
      <c r="CP28" s="355"/>
      <c r="CQ28" s="355"/>
      <c r="CR28" s="355"/>
      <c r="CS28" s="355"/>
      <c r="CT28" s="355"/>
      <c r="CU28" s="355"/>
      <c r="CV28" s="355"/>
      <c r="CW28" s="355"/>
      <c r="CX28" s="355"/>
      <c r="CY28" s="355"/>
      <c r="CZ28" s="355"/>
      <c r="DA28" s="355"/>
      <c r="DB28" s="355"/>
      <c r="DC28" s="355"/>
      <c r="DD28" s="355"/>
      <c r="DE28" s="355"/>
      <c r="DF28" s="355"/>
      <c r="DG28" s="355"/>
      <c r="DH28" s="180"/>
      <c r="DI28" s="355" t="str">
        <f>'целевые ориентиры'!DC28</f>
        <v/>
      </c>
    </row>
    <row r="29" spans="1:113" s="96" customFormat="1">
      <c r="A29" s="96">
        <f>список!A27</f>
        <v>26</v>
      </c>
      <c r="B29" s="153" t="str">
        <f>IF(список!B27="","",список!B27)</f>
        <v/>
      </c>
      <c r="C29" s="149">
        <f>IF(список!C27="","",список!C27)</f>
        <v>0</v>
      </c>
      <c r="D29" s="155"/>
      <c r="I29" s="149"/>
      <c r="N29" s="149"/>
      <c r="O29" s="166"/>
      <c r="P29" s="355" t="str">
        <f>'целевые ориентиры'!M29</f>
        <v/>
      </c>
      <c r="Q29" s="177"/>
      <c r="R29" s="177"/>
      <c r="S29" s="177"/>
      <c r="T29" s="177"/>
      <c r="U29" s="177"/>
      <c r="V29" s="178"/>
      <c r="W29" s="178"/>
      <c r="X29" s="178"/>
      <c r="Y29" s="179"/>
      <c r="Z29" s="180"/>
      <c r="AA29" s="355" t="str">
        <f>'целевые ориентиры'!X29</f>
        <v/>
      </c>
      <c r="AB29" s="172"/>
      <c r="AC29" s="171"/>
      <c r="AD29" s="170"/>
      <c r="AE29" s="181"/>
      <c r="AF29" s="181"/>
      <c r="AG29" s="181"/>
      <c r="AH29" s="170"/>
      <c r="AI29" s="180"/>
      <c r="AJ29" s="355" t="str">
        <f>'целевые ориентиры'!AH29</f>
        <v/>
      </c>
      <c r="AK29" s="172"/>
      <c r="AL29" s="355"/>
      <c r="AM29" s="355"/>
      <c r="AN29" s="355"/>
      <c r="AO29" s="355"/>
      <c r="AP29" s="355"/>
      <c r="AQ29" s="355"/>
      <c r="AR29" s="355"/>
      <c r="AS29" s="355"/>
      <c r="AT29" s="180"/>
      <c r="AU29" s="355" t="str">
        <f>'целевые ориентиры'!AR29</f>
        <v/>
      </c>
      <c r="AV29" s="355"/>
      <c r="AW29" s="355"/>
      <c r="AX29" s="355"/>
      <c r="AY29" s="355"/>
      <c r="AZ29" s="355"/>
      <c r="BA29" s="355"/>
      <c r="BB29" s="355"/>
      <c r="BC29" s="355"/>
      <c r="BD29" s="355"/>
      <c r="BE29" s="355"/>
      <c r="BF29" s="355"/>
      <c r="BG29" s="355" t="str">
        <f>'целевые ориентиры'!BG29</f>
        <v/>
      </c>
      <c r="BH29" s="355"/>
      <c r="BI29" s="355"/>
      <c r="BJ29" s="355"/>
      <c r="BK29" s="355"/>
      <c r="BL29" s="355"/>
      <c r="BM29" s="355"/>
      <c r="BN29" s="355"/>
      <c r="BO29" s="355"/>
      <c r="BP29" s="355"/>
      <c r="BQ29" s="355"/>
      <c r="BR29" s="355"/>
      <c r="BS29" s="355"/>
      <c r="BT29" s="355"/>
      <c r="BU29" s="355"/>
      <c r="BV29" s="355"/>
      <c r="BW29" s="355"/>
      <c r="BX29" s="355"/>
      <c r="BY29" s="355"/>
      <c r="BZ29" s="355"/>
      <c r="CA29" s="180"/>
      <c r="CB29" s="355" t="str">
        <f>'целевые ориентиры'!BY29</f>
        <v/>
      </c>
      <c r="CC29" s="355"/>
      <c r="CD29" s="355"/>
      <c r="CE29" s="355"/>
      <c r="CF29" s="355"/>
      <c r="CG29" s="355"/>
      <c r="CH29" s="355"/>
      <c r="CI29" s="355"/>
      <c r="CJ29" s="355"/>
      <c r="CK29" s="355"/>
      <c r="CL29" s="355"/>
      <c r="CM29" s="355"/>
      <c r="CN29" s="355"/>
      <c r="CO29" s="355"/>
      <c r="CP29" s="355"/>
      <c r="CQ29" s="355"/>
      <c r="CR29" s="355"/>
      <c r="CS29" s="355"/>
      <c r="CT29" s="355"/>
      <c r="CU29" s="355"/>
      <c r="CV29" s="355"/>
      <c r="CW29" s="355"/>
      <c r="CX29" s="355"/>
      <c r="CY29" s="355"/>
      <c r="CZ29" s="355"/>
      <c r="DA29" s="355"/>
      <c r="DB29" s="355"/>
      <c r="DC29" s="355"/>
      <c r="DD29" s="355"/>
      <c r="DE29" s="355"/>
      <c r="DF29" s="355"/>
      <c r="DG29" s="355"/>
      <c r="DH29" s="180"/>
      <c r="DI29" s="355" t="str">
        <f>'целевые ориентиры'!DC29</f>
        <v/>
      </c>
    </row>
    <row r="30" spans="1:113" s="96" customFormat="1">
      <c r="A30" s="96">
        <f>список!A28</f>
        <v>27</v>
      </c>
      <c r="B30" s="153" t="str">
        <f>IF(список!B28="","",список!B28)</f>
        <v/>
      </c>
      <c r="C30" s="149">
        <f>IF(список!C28="","",список!C28)</f>
        <v>0</v>
      </c>
      <c r="D30" s="155"/>
      <c r="I30" s="149"/>
      <c r="N30" s="149"/>
      <c r="O30" s="166"/>
      <c r="P30" s="355" t="str">
        <f>'целевые ориентиры'!M30</f>
        <v/>
      </c>
      <c r="Q30" s="177"/>
      <c r="R30" s="177"/>
      <c r="S30" s="177"/>
      <c r="T30" s="177"/>
      <c r="U30" s="177"/>
      <c r="V30" s="178"/>
      <c r="W30" s="178"/>
      <c r="X30" s="178"/>
      <c r="Y30" s="179"/>
      <c r="Z30" s="180"/>
      <c r="AA30" s="355" t="str">
        <f>'целевые ориентиры'!X30</f>
        <v/>
      </c>
      <c r="AB30" s="172"/>
      <c r="AC30" s="171"/>
      <c r="AD30" s="170"/>
      <c r="AE30" s="181"/>
      <c r="AF30" s="181"/>
      <c r="AG30" s="181"/>
      <c r="AH30" s="170"/>
      <c r="AI30" s="180"/>
      <c r="AJ30" s="355" t="str">
        <f>'целевые ориентиры'!AH30</f>
        <v/>
      </c>
      <c r="AK30" s="172"/>
      <c r="AL30" s="355"/>
      <c r="AM30" s="355"/>
      <c r="AN30" s="355"/>
      <c r="AO30" s="355"/>
      <c r="AP30" s="355"/>
      <c r="AQ30" s="355"/>
      <c r="AR30" s="355"/>
      <c r="AS30" s="355"/>
      <c r="AT30" s="180"/>
      <c r="AU30" s="355" t="str">
        <f>'целевые ориентиры'!AR30</f>
        <v/>
      </c>
      <c r="AV30" s="355"/>
      <c r="AW30" s="355"/>
      <c r="AX30" s="355"/>
      <c r="AY30" s="355"/>
      <c r="AZ30" s="355"/>
      <c r="BA30" s="355"/>
      <c r="BB30" s="355"/>
      <c r="BC30" s="355"/>
      <c r="BD30" s="355"/>
      <c r="BE30" s="355"/>
      <c r="BF30" s="355"/>
      <c r="BG30" s="355" t="str">
        <f>'целевые ориентиры'!BG30</f>
        <v/>
      </c>
      <c r="BH30" s="355"/>
      <c r="BI30" s="355"/>
      <c r="BJ30" s="355"/>
      <c r="BK30" s="355"/>
      <c r="BL30" s="355"/>
      <c r="BM30" s="355"/>
      <c r="BN30" s="355"/>
      <c r="BO30" s="355"/>
      <c r="BP30" s="355"/>
      <c r="BQ30" s="355"/>
      <c r="BR30" s="355"/>
      <c r="BS30" s="355"/>
      <c r="BT30" s="355"/>
      <c r="BU30" s="355"/>
      <c r="BV30" s="355"/>
      <c r="BW30" s="355"/>
      <c r="BX30" s="355"/>
      <c r="BY30" s="355"/>
      <c r="BZ30" s="355"/>
      <c r="CA30" s="180"/>
      <c r="CB30" s="355" t="str">
        <f>'целевые ориентиры'!BY30</f>
        <v/>
      </c>
      <c r="CC30" s="355"/>
      <c r="CD30" s="355"/>
      <c r="CE30" s="355"/>
      <c r="CF30" s="355"/>
      <c r="CG30" s="355"/>
      <c r="CH30" s="355"/>
      <c r="CI30" s="355"/>
      <c r="CJ30" s="355"/>
      <c r="CK30" s="355"/>
      <c r="CL30" s="355"/>
      <c r="CM30" s="355"/>
      <c r="CN30" s="355"/>
      <c r="CO30" s="355"/>
      <c r="CP30" s="355"/>
      <c r="CQ30" s="355"/>
      <c r="CR30" s="355"/>
      <c r="CS30" s="355"/>
      <c r="CT30" s="355"/>
      <c r="CU30" s="355"/>
      <c r="CV30" s="355"/>
      <c r="CW30" s="355"/>
      <c r="CX30" s="355"/>
      <c r="CY30" s="355"/>
      <c r="CZ30" s="355"/>
      <c r="DA30" s="355"/>
      <c r="DB30" s="355"/>
      <c r="DC30" s="355"/>
      <c r="DD30" s="355"/>
      <c r="DE30" s="355"/>
      <c r="DF30" s="355"/>
      <c r="DG30" s="355"/>
      <c r="DH30" s="180"/>
      <c r="DI30" s="355" t="str">
        <f>'целевые ориентиры'!DC30</f>
        <v/>
      </c>
    </row>
    <row r="31" spans="1:113" s="96" customFormat="1">
      <c r="A31" s="96">
        <f>список!A29</f>
        <v>28</v>
      </c>
      <c r="B31" s="153" t="str">
        <f>IF(список!B29="","",список!B29)</f>
        <v/>
      </c>
      <c r="C31" s="149">
        <f>IF(список!C29="","",список!C29)</f>
        <v>0</v>
      </c>
      <c r="D31" s="155"/>
      <c r="I31" s="149"/>
      <c r="N31" s="149"/>
      <c r="O31" s="166"/>
      <c r="P31" s="355" t="str">
        <f>'целевые ориентиры'!M31</f>
        <v/>
      </c>
      <c r="Q31" s="177"/>
      <c r="R31" s="177"/>
      <c r="S31" s="177"/>
      <c r="T31" s="177"/>
      <c r="U31" s="177"/>
      <c r="V31" s="178"/>
      <c r="W31" s="178"/>
      <c r="X31" s="178"/>
      <c r="Y31" s="179"/>
      <c r="Z31" s="180"/>
      <c r="AA31" s="355" t="str">
        <f>'целевые ориентиры'!X31</f>
        <v/>
      </c>
      <c r="AB31" s="172"/>
      <c r="AC31" s="171"/>
      <c r="AD31" s="170"/>
      <c r="AE31" s="181"/>
      <c r="AF31" s="181"/>
      <c r="AG31" s="181"/>
      <c r="AH31" s="170"/>
      <c r="AI31" s="180"/>
      <c r="AJ31" s="355" t="str">
        <f>'целевые ориентиры'!AH31</f>
        <v/>
      </c>
      <c r="AK31" s="172"/>
      <c r="AL31" s="355"/>
      <c r="AM31" s="355"/>
      <c r="AN31" s="355"/>
      <c r="AO31" s="355"/>
      <c r="AP31" s="355"/>
      <c r="AQ31" s="355"/>
      <c r="AR31" s="355"/>
      <c r="AS31" s="355"/>
      <c r="AT31" s="180"/>
      <c r="AU31" s="355" t="str">
        <f>'целевые ориентиры'!AR31</f>
        <v/>
      </c>
      <c r="AV31" s="355"/>
      <c r="AW31" s="355"/>
      <c r="AX31" s="355"/>
      <c r="AY31" s="355"/>
      <c r="AZ31" s="355"/>
      <c r="BA31" s="355"/>
      <c r="BB31" s="355"/>
      <c r="BC31" s="355"/>
      <c r="BD31" s="355"/>
      <c r="BE31" s="355"/>
      <c r="BF31" s="355"/>
      <c r="BG31" s="355" t="str">
        <f>'целевые ориентиры'!BG31</f>
        <v/>
      </c>
      <c r="BH31" s="355"/>
      <c r="BI31" s="355"/>
      <c r="BJ31" s="355"/>
      <c r="BK31" s="355"/>
      <c r="BL31" s="355"/>
      <c r="BM31" s="355"/>
      <c r="BN31" s="355"/>
      <c r="BO31" s="355"/>
      <c r="BP31" s="355"/>
      <c r="BQ31" s="355"/>
      <c r="BR31" s="355"/>
      <c r="BS31" s="355"/>
      <c r="BT31" s="355"/>
      <c r="BU31" s="355"/>
      <c r="BV31" s="355"/>
      <c r="BW31" s="355"/>
      <c r="BX31" s="355"/>
      <c r="BY31" s="355"/>
      <c r="BZ31" s="355"/>
      <c r="CA31" s="180"/>
      <c r="CB31" s="355" t="str">
        <f>'целевые ориентиры'!BY31</f>
        <v/>
      </c>
      <c r="CC31" s="355"/>
      <c r="CD31" s="355"/>
      <c r="CE31" s="355"/>
      <c r="CF31" s="355"/>
      <c r="CG31" s="355"/>
      <c r="CH31" s="355"/>
      <c r="CI31" s="355"/>
      <c r="CJ31" s="355"/>
      <c r="CK31" s="355"/>
      <c r="CL31" s="355"/>
      <c r="CM31" s="355"/>
      <c r="CN31" s="355"/>
      <c r="CO31" s="355"/>
      <c r="CP31" s="355"/>
      <c r="CQ31" s="355"/>
      <c r="CR31" s="355"/>
      <c r="CS31" s="355"/>
      <c r="CT31" s="355"/>
      <c r="CU31" s="355"/>
      <c r="CV31" s="355"/>
      <c r="CW31" s="355"/>
      <c r="CX31" s="355"/>
      <c r="CY31" s="355"/>
      <c r="CZ31" s="355"/>
      <c r="DA31" s="355"/>
      <c r="DB31" s="355"/>
      <c r="DC31" s="355"/>
      <c r="DD31" s="355"/>
      <c r="DE31" s="355"/>
      <c r="DF31" s="355"/>
      <c r="DG31" s="355"/>
      <c r="DH31" s="180"/>
      <c r="DI31" s="355" t="str">
        <f>'целевые ориентиры'!DC31</f>
        <v/>
      </c>
    </row>
    <row r="32" spans="1:113" s="96" customFormat="1">
      <c r="A32" s="96">
        <f>список!A30</f>
        <v>29</v>
      </c>
      <c r="B32" s="153" t="str">
        <f>IF(список!B30="","",список!B30)</f>
        <v/>
      </c>
      <c r="C32" s="149">
        <f>IF(список!C30="","",список!C30)</f>
        <v>0</v>
      </c>
      <c r="D32" s="155"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96"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96"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96"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96"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96" t="str">
        <f>IF('Познавательное развитие'!H28="","",IF('Познавательное развитие'!H28=2,"сформирован",IF('Познавательное развитие'!H28=0,"не сформирован", "в стадии формирования")))</f>
        <v/>
      </c>
      <c r="K32" s="96" t="e">
        <f>IF('Познавательное развитие'!#REF!="","",IF('Познавательное развитие'!#REF!=2,"сформирован",IF('Познавательное развитие'!#REF!=0,"не сформирован", "в стадии формирования")))</f>
        <v>#REF!</v>
      </c>
      <c r="L32" s="96" t="str">
        <f>IF('Речевое развитие'!X27="","",IF('Речевое развитие'!X27=2,"сформирован",IF('Речевое развитие'!X27=0,"не сформирован", "в стадии формирования")))</f>
        <v/>
      </c>
      <c r="M32" s="96"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149" t="str">
        <f>IF('Физическое развитие'!M27="","",IF('Физическое развитие'!M27=2,"сформирован",IF('Физическое развитие'!M27=0,"не сформирован", "в стадии формирования")))</f>
        <v/>
      </c>
      <c r="O32" s="166"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355" t="str">
        <f>'целевые ориентиры'!M32</f>
        <v/>
      </c>
      <c r="Q32" s="177"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177"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177"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177"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177"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178"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178"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178"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179"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180"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355" t="str">
        <f>'целевые ориентиры'!X32</f>
        <v/>
      </c>
      <c r="AB32" s="17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171" t="str">
        <f>IF('Познавательное развитие'!U28="","",IF('Познавательное развитие'!U28=2,"сформирован",IF('Познавательное развитие'!U28=0,"не сформирован", "в стадии формирования")))</f>
        <v/>
      </c>
      <c r="AD32" s="170" t="str">
        <f>IF('Речевое развитие'!W27="","",IF('Речевое развитие'!W27=2,"сформирован",IF('Речевое развитие'!W27=0,"не сформирован", "в стадии формирования")))</f>
        <v/>
      </c>
      <c r="AE32" s="181"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AF32" s="181"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G32" s="181"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
      </c>
      <c r="AH32" s="170" t="str">
        <f>IF('Физическое развитие'!T27="","",IF('Физическое развитие'!T27=2,"сформирован",IF('Физическое развитие'!T27=0,"не сформирован", "в стадии формирования")))</f>
        <v/>
      </c>
      <c r="AI32" s="180"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355" t="str">
        <f>'целевые ориентиры'!AH32</f>
        <v/>
      </c>
      <c r="AK32" s="172" t="str">
        <f>IF('Речевое развитие'!D27="","",IF('Речевое развитие'!D27=2,"сформирован",IF('Речевое развитие'!D27=0,"не сформирован", "в стадии формирования")))</f>
        <v/>
      </c>
      <c r="AL32" s="150" t="str">
        <f>IF('Речевое развитие'!F27="","",IF('Речевое развитие'!F27=2,"сформирован",IF('Речевое развитие'!F27=0,"не сформирован", "в стадии формирования")))</f>
        <v/>
      </c>
      <c r="AM32" s="150" t="str">
        <f>IF('Речевое развитие'!H27="","",IF('Речевое развитие'!H27=2,"сформирован",IF('Речевое развитие'!H27=0,"не сформирован", "в стадии формирования")))</f>
        <v/>
      </c>
      <c r="AN32" s="150" t="str">
        <f>IF('Речевое развитие'!I27="","",IF('Речевое развитие'!I27=2,"сформирован",IF('Речевое развитие'!I27=0,"не сформирован", "в стадии формирования")))</f>
        <v/>
      </c>
      <c r="AO32" s="150" t="str">
        <f>IF('Речевое развитие'!J27="","",IF('Речевое развитие'!J27=2,"сформирован",IF('Речевое развитие'!J27=0,"не сформирован", "в стадии формирования")))</f>
        <v/>
      </c>
      <c r="AP32" s="150" t="str">
        <f>IF('Речевое развитие'!K27="","",IF('Речевое развитие'!K27=2,"сформирован",IF('Речевое развитие'!K27=0,"не сформирован", "в стадии формирования")))</f>
        <v/>
      </c>
      <c r="AQ32" s="150" t="str">
        <f>IF('Речевое развитие'!M27="","",IF('Речевое развитие'!M27=2,"сформирован",IF('Речевое развитие'!M27=0,"не сформирован", "в стадии формирования")))</f>
        <v/>
      </c>
      <c r="AR32" s="150" t="str">
        <f>IF('Речевое развитие'!N27="","",IF('Речевое развитие'!N27=2,"сформирован",IF('Речевое развитие'!N27=0,"не сформирован", "в стадии формирования")))</f>
        <v/>
      </c>
      <c r="AS32" s="150" t="str">
        <f>IF('Речевое развитие'!O27="","",IF('Речевое развитие'!O27=2,"сформирован",IF('Речевое развитие'!O27=0,"не сформирован", "в стадии формирования")))</f>
        <v/>
      </c>
      <c r="AT32" s="180"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355" t="str">
        <f>'целевые ориентиры'!AR32</f>
        <v/>
      </c>
      <c r="AV32" s="150" t="str">
        <f>IF('Физическое развитие'!D27="","",IF('Физическое развитие'!D27=2,"сформирован",IF('Физическое развитие'!D27=0,"не сформирован", "в стадии формирования")))</f>
        <v/>
      </c>
      <c r="AW32" s="150" t="str">
        <f>IF('Физическое развитие'!E27="","",IF('Физическое развитие'!E27=2,"сформирован",IF('Физическое развитие'!E27=0,"не сформирован", "в стадии формирования")))</f>
        <v/>
      </c>
      <c r="AX32" s="150" t="str">
        <f>IF('Физическое развитие'!G27="","",IF('Физическое развитие'!G27=2,"сформирован",IF('Физическое развитие'!G27=0,"не сформирован", "в стадии формирования")))</f>
        <v/>
      </c>
      <c r="AY32" s="150" t="e">
        <f>IF('Физическое развитие'!#REF!="","",IF('Физическое развитие'!#REF!=2,"сформирован",IF('Физическое развитие'!#REF!=0,"не сформирован", "в стадии формирования")))</f>
        <v>#REF!</v>
      </c>
      <c r="AZ32" s="150" t="str">
        <f>IF('Физическое развитие'!H27="","",IF('Физическое развитие'!H27=2,"сформирован",IF('Физическое развитие'!H27=0,"не сформирован", "в стадии формирования")))</f>
        <v/>
      </c>
      <c r="BA32" s="150" t="str">
        <f>IF('Физическое развитие'!I27="","",IF('Физическое развитие'!I27=2,"сформирован",IF('Физическое развитие'!I27=0,"не сформирован", "в стадии формирования")))</f>
        <v/>
      </c>
      <c r="BB32" s="150" t="str">
        <f>IF('Физическое развитие'!N27="","",IF('Физическое развитие'!N27=2,"сформирован",IF('Физическое развитие'!N27=0,"не сформирован", "в стадии формирования")))</f>
        <v/>
      </c>
      <c r="BC32" s="150" t="str">
        <f>IF('Физическое развитие'!O27="","",IF('Физическое развитие'!O27=2,"сформирован",IF('Физическое развитие'!O27=0,"не сформирован", "в стадии формирования")))</f>
        <v/>
      </c>
      <c r="BD32" s="150" t="str">
        <f>IF('Физическое развитие'!P27="","",IF('Физическое развитие'!P27=2,"сформирован",IF('Физическое развитие'!P27=0,"не сформирован", "в стадии формирования")))</f>
        <v/>
      </c>
      <c r="BE32" s="150" t="str">
        <f>IF('Физическое развитие'!S27="","",IF('Физическое развитие'!S27=2,"сформирован",IF('Физическое развитие'!S27=0,"не сформирован", "в стадии формирования")))</f>
        <v/>
      </c>
      <c r="BF32" s="150"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355" t="str">
        <f>'целевые ориентиры'!BG32</f>
        <v/>
      </c>
      <c r="BH32" s="150"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150"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150"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150"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150"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150"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150"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150"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150"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150"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150" t="str">
        <f>IF('Физическое развитие'!N27="","",IF('Физическое развитие'!N27=2,"сформирован",IF('Физическое развитие'!N27=0,"не сформирован", "в стадии формирования")))</f>
        <v/>
      </c>
      <c r="BT32" s="150" t="str">
        <f>IF('Физическое развитие'!Q27="","",IF('Физическое развитие'!Q27=2,"сформирован",IF('Физическое развитие'!Q27=0,"не сформирован", "в стадии формирования")))</f>
        <v/>
      </c>
      <c r="BU32" s="150" t="str">
        <f>IF('Физическое развитие'!U27="","",IF('Физическое развитие'!U27=2,"сформирован",IF('Физическое развитие'!U27=0,"не сформирован", "в стадии формирования")))</f>
        <v/>
      </c>
      <c r="BV32" s="150" t="str">
        <f>IF('Физическое развитие'!X27="","",IF('Физическое развитие'!X27=2,"сформирован",IF('Физическое развитие'!X27=0,"не сформирован", "в стадии формирования")))</f>
        <v/>
      </c>
      <c r="BW32" s="150" t="str">
        <f>IF('Физическое развитие'!Y27="","",IF('Физическое развитие'!Y27=2,"сформирован",IF('Физическое развитие'!Y27=0,"не сформирован", "в стадии формирования")))</f>
        <v/>
      </c>
      <c r="BX32" s="150" t="e">
        <f>IF('Физическое развитие'!#REF!="","",IF('Физическое развитие'!#REF!=2,"сформирован",IF('Физическое развитие'!#REF!=0,"не сформирован", "в стадии формирования")))</f>
        <v>#REF!</v>
      </c>
      <c r="BY32" s="150" t="str">
        <f>IF('Физическое развитие'!Z27="","",IF('Физическое развитие'!Z27=2,"сформирован",IF('Физическое развитие'!Z27=0,"не сформирован", "в стадии формирования")))</f>
        <v/>
      </c>
      <c r="BZ32" s="150" t="e">
        <f>IF('Физическое развитие'!#REF!="","",IF('Физическое развитие'!#REF!=2,"сформирован",IF('Физическое развитие'!#REF!=0,"не сформирован", "в стадии формирования")))</f>
        <v>#REF!</v>
      </c>
      <c r="CA32" s="180"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355" t="str">
        <f>'целевые ориентиры'!BY32</f>
        <v/>
      </c>
      <c r="CC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150"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150"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150"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150" t="str">
        <f>IF('Познавательное развитие'!D28="","",IF('Познавательное развитие'!D28=2,"сформирован",IF('Познавательное развитие'!D28=0,"не сформирован", "в стадии формирования")))</f>
        <v/>
      </c>
      <c r="CI32" s="150" t="str">
        <f>IF('Познавательное развитие'!E28="","",IF('Познавательное развитие'!E28=2,"сформирован",IF('Познавательное развитие'!E28=0,"не сформирован", "в стадии формирования")))</f>
        <v/>
      </c>
      <c r="CJ32" s="150" t="e">
        <f>IF('Познавательное развитие'!#REF!="","",IF('Познавательное развитие'!#REF!=2,"сформирован",IF('Познавательное развитие'!#REF!=0,"не сформирован", "в стадии формирования")))</f>
        <v>#REF!</v>
      </c>
      <c r="CK32" s="150" t="str">
        <f>IF('Познавательное развитие'!F28="","",IF('Познавательное развитие'!F28=2,"сформирован",IF('Познавательное развитие'!F28=0,"не сформирован", "в стадии формирования")))</f>
        <v/>
      </c>
      <c r="CL32" s="150" t="str">
        <f>IF('Познавательное развитие'!I28="","",IF('Познавательное развитие'!I28=2,"сформирован",IF('Познавательное развитие'!I28=0,"не сформирован", "в стадии формирования")))</f>
        <v/>
      </c>
      <c r="CM32" s="150" t="str">
        <f>IF('Познавательное развитие'!J28="","",IF('Познавательное развитие'!J28=2,"сформирован",IF('Познавательное развитие'!J28=0,"не сформирован", "в стадии формирования")))</f>
        <v/>
      </c>
      <c r="CN32" s="150" t="str">
        <f>IF('Познавательное развитие'!K28="","",IF('Познавательное развитие'!K28=2,"сформирован",IF('Познавательное развитие'!K28=0,"не сформирован", "в стадии формирования")))</f>
        <v/>
      </c>
      <c r="CO32" s="150" t="str">
        <f>IF('Познавательное развитие'!L28="","",IF('Познавательное развитие'!L28=2,"сформирован",IF('Познавательное развитие'!L28=0,"не сформирован", "в стадии формирования")))</f>
        <v/>
      </c>
      <c r="CP32" s="150" t="e">
        <f>IF('Познавательное развитие'!#REF!="","",IF('Познавательное развитие'!#REF!=2,"сформирован",IF('Познавательное развитие'!#REF!=0,"не сформирован", "в стадии формирования")))</f>
        <v>#REF!</v>
      </c>
      <c r="CQ32" s="150" t="str">
        <f>IF('Познавательное развитие'!M28="","",IF('Познавательное развитие'!M28=2,"сформирован",IF('Познавательное развитие'!M28=0,"не сформирован", "в стадии формирования")))</f>
        <v/>
      </c>
      <c r="CR32" s="150" t="str">
        <f>IF('Познавательное развитие'!S28="","",IF('Познавательное развитие'!S28=2,"сформирован",IF('Познавательное развитие'!S28=0,"не сформирован", "в стадии формирования")))</f>
        <v/>
      </c>
      <c r="CS32" s="150" t="str">
        <f>IF('Познавательное развитие'!T28="","",IF('Познавательное развитие'!T28=2,"сформирован",IF('Познавательное развитие'!T28=0,"не сформирован", "в стадии формирования")))</f>
        <v/>
      </c>
      <c r="CT32" s="150" t="str">
        <f>IF('Познавательное развитие'!V28="","",IF('Познавательное развитие'!V28=2,"сформирован",IF('Познавательное развитие'!V28=0,"не сформирован", "в стадии формирования")))</f>
        <v/>
      </c>
      <c r="CU32" s="150" t="str">
        <f>IF('Познавательное развитие'!AD28="","",IF('Познавательное развитие'!AD28=2,"сформирован",IF('Познавательное развитие'!AD28=0,"не сформирован", "в стадии формирования")))</f>
        <v/>
      </c>
      <c r="CV32" s="150" t="e">
        <f>IF('Познавательное развитие'!#REF!="","",IF('Познавательное развитие'!#REF!=2,"сформирован",IF('Познавательное развитие'!#REF!=0,"не сформирован", "в стадии формирования")))</f>
        <v>#REF!</v>
      </c>
      <c r="CW32" s="150" t="str">
        <f>IF('Познавательное развитие'!AI28="","",IF('Познавательное развитие'!AI28=2,"сформирован",IF('Познавательное развитие'!AI28=0,"не сформирован", "в стадии формирования")))</f>
        <v/>
      </c>
      <c r="CX32" s="150" t="str">
        <f>IF('Познавательное развитие'!AK28="","",IF('Познавательное развитие'!AK28=2,"сформирован",IF('Познавательное развитие'!AK28=0,"не сформирован", "в стадии формирования")))</f>
        <v/>
      </c>
      <c r="CY32" s="150" t="e">
        <f>IF('Познавательное развитие'!#REF!="","",IF('Познавательное развитие'!#REF!=2,"сформирован",IF('Познавательное развитие'!#REF!=0,"не сформирован", "в стадии формирования")))</f>
        <v>#REF!</v>
      </c>
      <c r="CZ32" s="150" t="str">
        <f>IF('Познавательное развитие'!AL28="","",IF('Познавательное развитие'!AL28=2,"сформирован",IF('Познавательное развитие'!AL28=0,"не сформирован", "в стадии формирования")))</f>
        <v/>
      </c>
      <c r="DA32" s="150" t="str">
        <f>IF('Речевое развитие'!S27="","",IF('Речевое развитие'!S27=2,"сформирован",IF('Речевое развитие'!S27=0,"не сформирован", "в стадии формирования")))</f>
        <v/>
      </c>
      <c r="DB32" s="150" t="str">
        <f>IF('Речевое развитие'!T27="","",IF('Речевое развитие'!T27=2,"сформирован",IF('Речевое развитие'!T27=0,"не сформирован", "в стадии формирования")))</f>
        <v/>
      </c>
      <c r="DC32" s="150" t="str">
        <f>IF('Речевое развитие'!U27="","",IF('Речевое развитие'!U27=2,"сформирован",IF('Речевое развитие'!U27=0,"не сформирован", "в стадии формирования")))</f>
        <v/>
      </c>
      <c r="DD32" s="150" t="str">
        <f>IF('Речевое развитие'!V27="","",IF('Речевое развитие'!V27=2,"сформирован",IF('Речевое развитие'!V27=0,"не сформирован", "в стадии формирования")))</f>
        <v/>
      </c>
      <c r="DE32" s="150"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150"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150"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180"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355" t="str">
        <f>'целевые ориентиры'!DC32</f>
        <v/>
      </c>
    </row>
    <row r="33" spans="1:113" s="96" customFormat="1">
      <c r="A33" s="96">
        <f>список!A31</f>
        <v>30</v>
      </c>
      <c r="B33" s="153" t="str">
        <f>IF(список!B31="","",список!B31)</f>
        <v/>
      </c>
      <c r="C33" s="149">
        <f>IF(список!C31="","",список!C31)</f>
        <v>0</v>
      </c>
      <c r="D33" s="155"/>
      <c r="I33" s="149"/>
      <c r="N33" s="149"/>
      <c r="O33" s="166"/>
      <c r="P33" s="355" t="str">
        <f>'целевые ориентиры'!M33</f>
        <v/>
      </c>
      <c r="Q33" s="177"/>
      <c r="R33" s="177"/>
      <c r="S33" s="177"/>
      <c r="T33" s="177"/>
      <c r="U33" s="177"/>
      <c r="V33" s="178"/>
      <c r="W33" s="178"/>
      <c r="X33" s="178"/>
      <c r="Y33" s="179"/>
      <c r="Z33" s="180"/>
      <c r="AA33" s="355" t="str">
        <f>'целевые ориентиры'!X33</f>
        <v/>
      </c>
      <c r="AB33" s="172"/>
      <c r="AC33" s="171"/>
      <c r="AD33" s="170"/>
      <c r="AE33" s="181"/>
      <c r="AF33" s="181"/>
      <c r="AG33" s="181"/>
      <c r="AH33" s="170"/>
      <c r="AI33" s="180"/>
      <c r="AJ33" s="355" t="str">
        <f>'целевые ориентиры'!AH33</f>
        <v/>
      </c>
      <c r="AK33" s="172"/>
      <c r="AL33" s="355"/>
      <c r="AM33" s="355"/>
      <c r="AN33" s="355"/>
      <c r="AO33" s="355"/>
      <c r="AP33" s="355"/>
      <c r="AQ33" s="355"/>
      <c r="AR33" s="355"/>
      <c r="AS33" s="355"/>
      <c r="AT33" s="180"/>
      <c r="AU33" s="355" t="str">
        <f>'целевые ориентиры'!AR33</f>
        <v/>
      </c>
      <c r="AV33" s="355"/>
      <c r="AW33" s="355"/>
      <c r="AX33" s="355"/>
      <c r="AY33" s="355"/>
      <c r="AZ33" s="355"/>
      <c r="BA33" s="355"/>
      <c r="BB33" s="355"/>
      <c r="BC33" s="355"/>
      <c r="BD33" s="355"/>
      <c r="BE33" s="355"/>
      <c r="BF33" s="355"/>
      <c r="BG33" s="355" t="str">
        <f>'целевые ориентиры'!BG33</f>
        <v/>
      </c>
      <c r="BH33" s="355"/>
      <c r="BI33" s="355"/>
      <c r="BJ33" s="355"/>
      <c r="BK33" s="355"/>
      <c r="BL33" s="355"/>
      <c r="BM33" s="355"/>
      <c r="BN33" s="355"/>
      <c r="BO33" s="355"/>
      <c r="BP33" s="355"/>
      <c r="BQ33" s="355"/>
      <c r="BR33" s="355"/>
      <c r="BS33" s="355"/>
      <c r="BT33" s="355"/>
      <c r="BU33" s="355"/>
      <c r="BV33" s="355"/>
      <c r="BW33" s="355"/>
      <c r="BX33" s="355"/>
      <c r="BY33" s="355"/>
      <c r="BZ33" s="355"/>
      <c r="CA33" s="180"/>
      <c r="CB33" s="355" t="str">
        <f>'целевые ориентиры'!BY33</f>
        <v/>
      </c>
      <c r="CC33" s="355"/>
      <c r="CD33" s="355"/>
      <c r="CE33" s="355"/>
      <c r="CF33" s="355"/>
      <c r="CG33" s="355"/>
      <c r="CH33" s="355"/>
      <c r="CI33" s="355"/>
      <c r="CJ33" s="355"/>
      <c r="CK33" s="355"/>
      <c r="CL33" s="355"/>
      <c r="CM33" s="355"/>
      <c r="CN33" s="355"/>
      <c r="CO33" s="355"/>
      <c r="CP33" s="355"/>
      <c r="CQ33" s="355"/>
      <c r="CR33" s="355"/>
      <c r="CS33" s="355"/>
      <c r="CT33" s="355"/>
      <c r="CU33" s="355"/>
      <c r="CV33" s="355"/>
      <c r="CW33" s="355"/>
      <c r="CX33" s="355"/>
      <c r="CY33" s="355"/>
      <c r="CZ33" s="355"/>
      <c r="DA33" s="355"/>
      <c r="DB33" s="355"/>
      <c r="DC33" s="355"/>
      <c r="DD33" s="355"/>
      <c r="DE33" s="355"/>
      <c r="DF33" s="355"/>
      <c r="DG33" s="355"/>
      <c r="DH33" s="180"/>
      <c r="DI33" s="355" t="str">
        <f>'целевые ориентиры'!DC33</f>
        <v/>
      </c>
    </row>
    <row r="34" spans="1:113" s="96" customFormat="1">
      <c r="A34" s="96">
        <f>список!A32</f>
        <v>31</v>
      </c>
      <c r="B34" s="153" t="str">
        <f>IF(список!B32="","",список!B32)</f>
        <v/>
      </c>
      <c r="C34" s="149">
        <f>IF(список!C32="","",список!C32)</f>
        <v>0</v>
      </c>
      <c r="D34" s="155"/>
      <c r="I34" s="149"/>
      <c r="N34" s="149"/>
      <c r="O34" s="166"/>
      <c r="P34" s="355" t="str">
        <f>'целевые ориентиры'!M34</f>
        <v/>
      </c>
      <c r="Q34" s="177"/>
      <c r="R34" s="177"/>
      <c r="S34" s="177"/>
      <c r="T34" s="177"/>
      <c r="U34" s="177"/>
      <c r="V34" s="178"/>
      <c r="W34" s="178"/>
      <c r="X34" s="178"/>
      <c r="Y34" s="179"/>
      <c r="Z34" s="180"/>
      <c r="AA34" s="355" t="str">
        <f>'целевые ориентиры'!X34</f>
        <v/>
      </c>
      <c r="AB34" s="172"/>
      <c r="AC34" s="171"/>
      <c r="AD34" s="170"/>
      <c r="AE34" s="181"/>
      <c r="AF34" s="181"/>
      <c r="AG34" s="181"/>
      <c r="AH34" s="170"/>
      <c r="AI34" s="180"/>
      <c r="AJ34" s="355" t="str">
        <f>'целевые ориентиры'!AH34</f>
        <v/>
      </c>
      <c r="AK34" s="172"/>
      <c r="AL34" s="355"/>
      <c r="AM34" s="355"/>
      <c r="AN34" s="355"/>
      <c r="AO34" s="355"/>
      <c r="AP34" s="355"/>
      <c r="AQ34" s="355"/>
      <c r="AR34" s="355"/>
      <c r="AS34" s="355"/>
      <c r="AT34" s="180"/>
      <c r="AU34" s="355" t="str">
        <f>'целевые ориентиры'!AR34</f>
        <v/>
      </c>
      <c r="AV34" s="355"/>
      <c r="AW34" s="355"/>
      <c r="AX34" s="355"/>
      <c r="AY34" s="355"/>
      <c r="AZ34" s="355"/>
      <c r="BA34" s="355"/>
      <c r="BB34" s="355"/>
      <c r="BC34" s="355"/>
      <c r="BD34" s="355"/>
      <c r="BE34" s="355"/>
      <c r="BF34" s="355"/>
      <c r="BG34" s="355" t="str">
        <f>'целевые ориентиры'!BG34</f>
        <v/>
      </c>
      <c r="BH34" s="355"/>
      <c r="BI34" s="355"/>
      <c r="BJ34" s="355"/>
      <c r="BK34" s="355"/>
      <c r="BL34" s="355"/>
      <c r="BM34" s="355"/>
      <c r="BN34" s="355"/>
      <c r="BO34" s="355"/>
      <c r="BP34" s="355"/>
      <c r="BQ34" s="355"/>
      <c r="BR34" s="355"/>
      <c r="BS34" s="355"/>
      <c r="BT34" s="355"/>
      <c r="BU34" s="355"/>
      <c r="BV34" s="355"/>
      <c r="BW34" s="355"/>
      <c r="BX34" s="355"/>
      <c r="BY34" s="355"/>
      <c r="BZ34" s="355"/>
      <c r="CA34" s="180"/>
      <c r="CB34" s="355" t="str">
        <f>'целевые ориентиры'!BY34</f>
        <v/>
      </c>
      <c r="CC34" s="355"/>
      <c r="CD34" s="355"/>
      <c r="CE34" s="355"/>
      <c r="CF34" s="355"/>
      <c r="CG34" s="355"/>
      <c r="CH34" s="355"/>
      <c r="CI34" s="355"/>
      <c r="CJ34" s="355"/>
      <c r="CK34" s="355"/>
      <c r="CL34" s="355"/>
      <c r="CM34" s="355"/>
      <c r="CN34" s="355"/>
      <c r="CO34" s="355"/>
      <c r="CP34" s="355"/>
      <c r="CQ34" s="355"/>
      <c r="CR34" s="355"/>
      <c r="CS34" s="355"/>
      <c r="CT34" s="355"/>
      <c r="CU34" s="355"/>
      <c r="CV34" s="355"/>
      <c r="CW34" s="355"/>
      <c r="CX34" s="355"/>
      <c r="CY34" s="355"/>
      <c r="CZ34" s="355"/>
      <c r="DA34" s="355"/>
      <c r="DB34" s="355"/>
      <c r="DC34" s="355"/>
      <c r="DD34" s="355"/>
      <c r="DE34" s="355"/>
      <c r="DF34" s="355"/>
      <c r="DG34" s="355"/>
      <c r="DH34" s="180"/>
      <c r="DI34" s="355" t="str">
        <f>'целевые ориентиры'!DC34</f>
        <v/>
      </c>
    </row>
    <row r="35" spans="1:113" s="96" customFormat="1">
      <c r="A35" s="96">
        <f>список!A33</f>
        <v>32</v>
      </c>
      <c r="B35" s="153" t="str">
        <f>IF(список!B33="","",список!B33)</f>
        <v/>
      </c>
      <c r="C35" s="149">
        <f>IF(список!C33="","",список!C33)</f>
        <v>0</v>
      </c>
      <c r="D35" s="155"/>
      <c r="I35" s="149"/>
      <c r="N35" s="149"/>
      <c r="O35" s="166"/>
      <c r="P35" s="355" t="str">
        <f>'целевые ориентиры'!M35</f>
        <v/>
      </c>
      <c r="Q35" s="177"/>
      <c r="R35" s="177"/>
      <c r="S35" s="177"/>
      <c r="T35" s="177"/>
      <c r="U35" s="177"/>
      <c r="V35" s="178"/>
      <c r="W35" s="178"/>
      <c r="X35" s="178"/>
      <c r="Y35" s="179"/>
      <c r="Z35" s="180"/>
      <c r="AA35" s="355" t="str">
        <f>'целевые ориентиры'!X35</f>
        <v/>
      </c>
      <c r="AB35" s="172"/>
      <c r="AC35" s="171"/>
      <c r="AD35" s="170"/>
      <c r="AE35" s="181"/>
      <c r="AF35" s="181"/>
      <c r="AG35" s="181"/>
      <c r="AH35" s="170"/>
      <c r="AI35" s="180"/>
      <c r="AJ35" s="355" t="str">
        <f>'целевые ориентиры'!AH35</f>
        <v/>
      </c>
      <c r="AK35" s="172"/>
      <c r="AL35" s="355"/>
      <c r="AM35" s="355"/>
      <c r="AN35" s="355"/>
      <c r="AO35" s="355"/>
      <c r="AP35" s="355"/>
      <c r="AQ35" s="355"/>
      <c r="AR35" s="355"/>
      <c r="AS35" s="355"/>
      <c r="AT35" s="180"/>
      <c r="AU35" s="355" t="str">
        <f>'целевые ориентиры'!AR35</f>
        <v/>
      </c>
      <c r="AV35" s="355"/>
      <c r="AW35" s="355"/>
      <c r="AX35" s="355"/>
      <c r="AY35" s="355"/>
      <c r="AZ35" s="355"/>
      <c r="BA35" s="355"/>
      <c r="BB35" s="355"/>
      <c r="BC35" s="355"/>
      <c r="BD35" s="355"/>
      <c r="BE35" s="355"/>
      <c r="BF35" s="355"/>
      <c r="BG35" s="355" t="str">
        <f>'целевые ориентиры'!BG35</f>
        <v/>
      </c>
      <c r="BH35" s="355"/>
      <c r="BI35" s="355"/>
      <c r="BJ35" s="355"/>
      <c r="BK35" s="355"/>
      <c r="BL35" s="355"/>
      <c r="BM35" s="355"/>
      <c r="BN35" s="355"/>
      <c r="BO35" s="355"/>
      <c r="BP35" s="355"/>
      <c r="BQ35" s="355"/>
      <c r="BR35" s="355"/>
      <c r="BS35" s="355"/>
      <c r="BT35" s="355"/>
      <c r="BU35" s="355"/>
      <c r="BV35" s="355"/>
      <c r="BW35" s="355"/>
      <c r="BX35" s="355"/>
      <c r="BY35" s="355"/>
      <c r="BZ35" s="355"/>
      <c r="CA35" s="180"/>
      <c r="CB35" s="355" t="str">
        <f>'целевые ориентиры'!BY35</f>
        <v/>
      </c>
      <c r="CC35" s="355"/>
      <c r="CD35" s="355"/>
      <c r="CE35" s="355"/>
      <c r="CF35" s="355"/>
      <c r="CG35" s="355"/>
      <c r="CH35" s="355"/>
      <c r="CI35" s="355"/>
      <c r="CJ35" s="355"/>
      <c r="CK35" s="355"/>
      <c r="CL35" s="355"/>
      <c r="CM35" s="355"/>
      <c r="CN35" s="355"/>
      <c r="CO35" s="355"/>
      <c r="CP35" s="355"/>
      <c r="CQ35" s="355"/>
      <c r="CR35" s="355"/>
      <c r="CS35" s="355"/>
      <c r="CT35" s="355"/>
      <c r="CU35" s="355"/>
      <c r="CV35" s="355"/>
      <c r="CW35" s="355"/>
      <c r="CX35" s="355"/>
      <c r="CY35" s="355"/>
      <c r="CZ35" s="355"/>
      <c r="DA35" s="355"/>
      <c r="DB35" s="355"/>
      <c r="DC35" s="355"/>
      <c r="DD35" s="355"/>
      <c r="DE35" s="355"/>
      <c r="DF35" s="355"/>
      <c r="DG35" s="355"/>
      <c r="DH35" s="180"/>
      <c r="DI35" s="355" t="str">
        <f>'целевые ориентиры'!DC35</f>
        <v/>
      </c>
    </row>
    <row r="36" spans="1:113" s="96" customFormat="1">
      <c r="A36" s="96">
        <f>список!A34</f>
        <v>33</v>
      </c>
      <c r="B36" s="153" t="str">
        <f>IF(список!B34="","",список!B34)</f>
        <v/>
      </c>
      <c r="C36" s="149">
        <f>IF(список!C34="","",список!C34)</f>
        <v>0</v>
      </c>
      <c r="D36" s="155"/>
      <c r="I36" s="149"/>
      <c r="N36" s="149"/>
      <c r="O36" s="166"/>
      <c r="P36" s="355" t="str">
        <f>'целевые ориентиры'!M36</f>
        <v/>
      </c>
      <c r="Q36" s="177"/>
      <c r="R36" s="177"/>
      <c r="S36" s="177"/>
      <c r="T36" s="177"/>
      <c r="U36" s="177"/>
      <c r="V36" s="178"/>
      <c r="W36" s="178"/>
      <c r="X36" s="178"/>
      <c r="Y36" s="179"/>
      <c r="Z36" s="180"/>
      <c r="AA36" s="355" t="str">
        <f>'целевые ориентиры'!X36</f>
        <v/>
      </c>
      <c r="AB36" s="172"/>
      <c r="AC36" s="171"/>
      <c r="AD36" s="170"/>
      <c r="AE36" s="181"/>
      <c r="AF36" s="181"/>
      <c r="AG36" s="181"/>
      <c r="AH36" s="170"/>
      <c r="AI36" s="180"/>
      <c r="AJ36" s="355" t="str">
        <f>'целевые ориентиры'!AH36</f>
        <v/>
      </c>
      <c r="AK36" s="172"/>
      <c r="AL36" s="355"/>
      <c r="AM36" s="355"/>
      <c r="AN36" s="355"/>
      <c r="AO36" s="355"/>
      <c r="AP36" s="355"/>
      <c r="AQ36" s="355"/>
      <c r="AR36" s="355"/>
      <c r="AS36" s="355"/>
      <c r="AT36" s="180"/>
      <c r="AU36" s="355" t="str">
        <f>'целевые ориентиры'!AR36</f>
        <v/>
      </c>
      <c r="AV36" s="355"/>
      <c r="AW36" s="355"/>
      <c r="AX36" s="355"/>
      <c r="AY36" s="355"/>
      <c r="AZ36" s="355"/>
      <c r="BA36" s="355"/>
      <c r="BB36" s="355"/>
      <c r="BC36" s="355"/>
      <c r="BD36" s="355"/>
      <c r="BE36" s="355"/>
      <c r="BF36" s="355"/>
      <c r="BG36" s="355" t="str">
        <f>'целевые ориентиры'!BG36</f>
        <v/>
      </c>
      <c r="BH36" s="355"/>
      <c r="BI36" s="355"/>
      <c r="BJ36" s="355"/>
      <c r="BK36" s="355"/>
      <c r="BL36" s="355"/>
      <c r="BM36" s="355"/>
      <c r="BN36" s="355"/>
      <c r="BO36" s="355"/>
      <c r="BP36" s="355"/>
      <c r="BQ36" s="355"/>
      <c r="BR36" s="355"/>
      <c r="BS36" s="355"/>
      <c r="BT36" s="355"/>
      <c r="BU36" s="355"/>
      <c r="BV36" s="355"/>
      <c r="BW36" s="355"/>
      <c r="BX36" s="355"/>
      <c r="BY36" s="355"/>
      <c r="BZ36" s="355"/>
      <c r="CA36" s="180"/>
      <c r="CB36" s="355" t="str">
        <f>'целевые ориентиры'!BY36</f>
        <v/>
      </c>
      <c r="CC36" s="355"/>
      <c r="CD36" s="355"/>
      <c r="CE36" s="355"/>
      <c r="CF36" s="355"/>
      <c r="CG36" s="355"/>
      <c r="CH36" s="355"/>
      <c r="CI36" s="355"/>
      <c r="CJ36" s="355"/>
      <c r="CK36" s="355"/>
      <c r="CL36" s="355"/>
      <c r="CM36" s="355"/>
      <c r="CN36" s="355"/>
      <c r="CO36" s="355"/>
      <c r="CP36" s="355"/>
      <c r="CQ36" s="355"/>
      <c r="CR36" s="355"/>
      <c r="CS36" s="355"/>
      <c r="CT36" s="355"/>
      <c r="CU36" s="355"/>
      <c r="CV36" s="355"/>
      <c r="CW36" s="355"/>
      <c r="CX36" s="355"/>
      <c r="CY36" s="355"/>
      <c r="CZ36" s="355"/>
      <c r="DA36" s="355"/>
      <c r="DB36" s="355"/>
      <c r="DC36" s="355"/>
      <c r="DD36" s="355"/>
      <c r="DE36" s="355"/>
      <c r="DF36" s="355"/>
      <c r="DG36" s="355"/>
      <c r="DH36" s="180"/>
      <c r="DI36" s="355" t="str">
        <f>'целевые ориентиры'!DC36</f>
        <v/>
      </c>
    </row>
    <row r="37" spans="1:113" s="96" customFormat="1">
      <c r="A37" s="96">
        <f>список!A35</f>
        <v>34</v>
      </c>
      <c r="B37" s="153" t="str">
        <f>IF(список!B35="","",список!B35)</f>
        <v/>
      </c>
      <c r="C37" s="149">
        <f>IF(список!C35="","",список!C35)</f>
        <v>0</v>
      </c>
      <c r="D37" s="155"/>
      <c r="I37" s="149"/>
      <c r="N37" s="149"/>
      <c r="O37" s="166"/>
      <c r="P37" s="355" t="str">
        <f>'целевые ориентиры'!M37</f>
        <v/>
      </c>
      <c r="Q37" s="177"/>
      <c r="R37" s="177"/>
      <c r="S37" s="177"/>
      <c r="T37" s="177"/>
      <c r="U37" s="177"/>
      <c r="V37" s="178"/>
      <c r="W37" s="178"/>
      <c r="X37" s="178"/>
      <c r="Y37" s="179"/>
      <c r="Z37" s="180"/>
      <c r="AA37" s="355" t="str">
        <f>'целевые ориентиры'!X37</f>
        <v/>
      </c>
      <c r="AB37" s="172"/>
      <c r="AC37" s="171"/>
      <c r="AD37" s="170"/>
      <c r="AE37" s="181"/>
      <c r="AF37" s="181"/>
      <c r="AG37" s="181"/>
      <c r="AH37" s="170"/>
      <c r="AI37" s="180"/>
      <c r="AJ37" s="355" t="str">
        <f>'целевые ориентиры'!AH37</f>
        <v/>
      </c>
      <c r="AK37" s="172"/>
      <c r="AL37" s="355"/>
      <c r="AM37" s="355"/>
      <c r="AN37" s="355"/>
      <c r="AO37" s="355"/>
      <c r="AP37" s="355"/>
      <c r="AQ37" s="355"/>
      <c r="AR37" s="355"/>
      <c r="AS37" s="355"/>
      <c r="AT37" s="180"/>
      <c r="AU37" s="355" t="str">
        <f>'целевые ориентиры'!AR37</f>
        <v/>
      </c>
      <c r="AV37" s="355"/>
      <c r="AW37" s="355"/>
      <c r="AX37" s="355"/>
      <c r="AY37" s="355"/>
      <c r="AZ37" s="355"/>
      <c r="BA37" s="355"/>
      <c r="BB37" s="355"/>
      <c r="BC37" s="355"/>
      <c r="BD37" s="355"/>
      <c r="BE37" s="355"/>
      <c r="BF37" s="355"/>
      <c r="BG37" s="355" t="str">
        <f>'целевые ориентиры'!BG37</f>
        <v/>
      </c>
      <c r="BH37" s="355"/>
      <c r="BI37" s="355"/>
      <c r="BJ37" s="355"/>
      <c r="BK37" s="355"/>
      <c r="BL37" s="355"/>
      <c r="BM37" s="355"/>
      <c r="BN37" s="355"/>
      <c r="BO37" s="355"/>
      <c r="BP37" s="355"/>
      <c r="BQ37" s="355"/>
      <c r="BR37" s="355"/>
      <c r="BS37" s="355"/>
      <c r="BT37" s="355"/>
      <c r="BU37" s="355"/>
      <c r="BV37" s="355"/>
      <c r="BW37" s="355"/>
      <c r="BX37" s="355"/>
      <c r="BY37" s="355"/>
      <c r="BZ37" s="355"/>
      <c r="CA37" s="180"/>
      <c r="CB37" s="355" t="str">
        <f>'целевые ориентиры'!BY37</f>
        <v/>
      </c>
      <c r="CC37" s="355"/>
      <c r="CD37" s="355"/>
      <c r="CE37" s="355"/>
      <c r="CF37" s="355"/>
      <c r="CG37" s="355"/>
      <c r="CH37" s="355"/>
      <c r="CI37" s="355"/>
      <c r="CJ37" s="355"/>
      <c r="CK37" s="355"/>
      <c r="CL37" s="355"/>
      <c r="CM37" s="355"/>
      <c r="CN37" s="355"/>
      <c r="CO37" s="355"/>
      <c r="CP37" s="355"/>
      <c r="CQ37" s="355"/>
      <c r="CR37" s="355"/>
      <c r="CS37" s="355"/>
      <c r="CT37" s="355"/>
      <c r="CU37" s="355"/>
      <c r="CV37" s="355"/>
      <c r="CW37" s="355"/>
      <c r="CX37" s="355"/>
      <c r="CY37" s="355"/>
      <c r="CZ37" s="355"/>
      <c r="DA37" s="355"/>
      <c r="DB37" s="355"/>
      <c r="DC37" s="355"/>
      <c r="DD37" s="355"/>
      <c r="DE37" s="355"/>
      <c r="DF37" s="355"/>
      <c r="DG37" s="355"/>
      <c r="DH37" s="180"/>
      <c r="DI37" s="355" t="str">
        <f>'целевые ориентиры'!DC37</f>
        <v/>
      </c>
    </row>
    <row r="38" spans="1:113" s="96" customFormat="1">
      <c r="A38" s="96">
        <f>список!A36</f>
        <v>35</v>
      </c>
      <c r="B38" s="153" t="str">
        <f>IF(список!B36="","",список!B36)</f>
        <v/>
      </c>
      <c r="C38" s="149">
        <f>IF(список!C36="","",список!C36)</f>
        <v>0</v>
      </c>
      <c r="D38" s="155"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96"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96"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96"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96"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96" t="str">
        <f>IF('Познавательное развитие'!H29="","",IF('Познавательное развитие'!H29=2,"сформирован",IF('Познавательное развитие'!H29=0,"не сформирован", "в стадии формирования")))</f>
        <v/>
      </c>
      <c r="K38" s="96" t="e">
        <f>IF('Познавательное развитие'!#REF!="","",IF('Познавательное развитие'!#REF!=2,"сформирован",IF('Познавательное развитие'!#REF!=0,"не сформирован", "в стадии формирования")))</f>
        <v>#REF!</v>
      </c>
      <c r="L38" s="96" t="str">
        <f>IF('Речевое развитие'!X28="","",IF('Речевое развитие'!X28=2,"сформирован",IF('Речевое развитие'!X28=0,"не сформирован", "в стадии формирования")))</f>
        <v/>
      </c>
      <c r="M38" s="96"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149" t="str">
        <f>IF('Физическое развитие'!M28="","",IF('Физическое развитие'!M28=2,"сформирован",IF('Физическое развитие'!M28=0,"не сформирован", "в стадии формирования")))</f>
        <v/>
      </c>
      <c r="O38" s="166"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355" t="str">
        <f>'целевые ориентиры'!M38</f>
        <v/>
      </c>
      <c r="Q38" s="177"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177"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177"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177"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7"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178"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178"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178"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179"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180"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355" t="str">
        <f>'целевые ориентиры'!X38</f>
        <v/>
      </c>
      <c r="AB38" s="17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171" t="str">
        <f>IF('Познавательное развитие'!U29="","",IF('Познавательное развитие'!U29=2,"сформирован",IF('Познавательное развитие'!U29=0,"не сформирован", "в стадии формирования")))</f>
        <v/>
      </c>
      <c r="AD38" s="170" t="str">
        <f>IF('Речевое развитие'!W28="","",IF('Речевое развитие'!W28=2,"сформирован",IF('Речевое развитие'!W28=0,"не сформирован", "в стадии формирования")))</f>
        <v/>
      </c>
      <c r="AE38" s="181"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AF38" s="181"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G38" s="181"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
      </c>
      <c r="AH38" s="170" t="str">
        <f>IF('Физическое развитие'!T28="","",IF('Физическое развитие'!T28=2,"сформирован",IF('Физическое развитие'!T28=0,"не сформирован", "в стадии формирования")))</f>
        <v/>
      </c>
      <c r="AI38" s="180"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355" t="str">
        <f>'целевые ориентиры'!AH38</f>
        <v/>
      </c>
      <c r="AK38" s="172" t="str">
        <f>IF('Речевое развитие'!D28="","",IF('Речевое развитие'!D28=2,"сформирован",IF('Речевое развитие'!D28=0,"не сформирован", "в стадии формирования")))</f>
        <v/>
      </c>
      <c r="AL38" s="150" t="str">
        <f>IF('Речевое развитие'!F28="","",IF('Речевое развитие'!F28=2,"сформирован",IF('Речевое развитие'!F28=0,"не сформирован", "в стадии формирования")))</f>
        <v/>
      </c>
      <c r="AM38" s="150" t="str">
        <f>IF('Речевое развитие'!H28="","",IF('Речевое развитие'!H28=2,"сформирован",IF('Речевое развитие'!H28=0,"не сформирован", "в стадии формирования")))</f>
        <v/>
      </c>
      <c r="AN38" s="150" t="str">
        <f>IF('Речевое развитие'!I28="","",IF('Речевое развитие'!I28=2,"сформирован",IF('Речевое развитие'!I28=0,"не сформирован", "в стадии формирования")))</f>
        <v/>
      </c>
      <c r="AO38" s="150" t="str">
        <f>IF('Речевое развитие'!J28="","",IF('Речевое развитие'!J28=2,"сформирован",IF('Речевое развитие'!J28=0,"не сформирован", "в стадии формирования")))</f>
        <v/>
      </c>
      <c r="AP38" s="150" t="str">
        <f>IF('Речевое развитие'!K28="","",IF('Речевое развитие'!K28=2,"сформирован",IF('Речевое развитие'!K28=0,"не сформирован", "в стадии формирования")))</f>
        <v/>
      </c>
      <c r="AQ38" s="150" t="str">
        <f>IF('Речевое развитие'!M28="","",IF('Речевое развитие'!M28=2,"сформирован",IF('Речевое развитие'!M28=0,"не сформирован", "в стадии формирования")))</f>
        <v/>
      </c>
      <c r="AR38" s="150" t="str">
        <f>IF('Речевое развитие'!N28="","",IF('Речевое развитие'!N28=2,"сформирован",IF('Речевое развитие'!N28=0,"не сформирован", "в стадии формирования")))</f>
        <v/>
      </c>
      <c r="AS38" s="150" t="str">
        <f>IF('Речевое развитие'!O28="","",IF('Речевое развитие'!O28=2,"сформирован",IF('Речевое развитие'!O28=0,"не сформирован", "в стадии формирования")))</f>
        <v/>
      </c>
      <c r="AT38" s="180"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355" t="str">
        <f>'целевые ориентиры'!AR38</f>
        <v/>
      </c>
      <c r="AV38" s="150" t="str">
        <f>IF('Физическое развитие'!D28="","",IF('Физическое развитие'!D28=2,"сформирован",IF('Физическое развитие'!D28=0,"не сформирован", "в стадии формирования")))</f>
        <v/>
      </c>
      <c r="AW38" s="150" t="str">
        <f>IF('Физическое развитие'!E28="","",IF('Физическое развитие'!E28=2,"сформирован",IF('Физическое развитие'!E28=0,"не сформирован", "в стадии формирования")))</f>
        <v/>
      </c>
      <c r="AX38" s="150" t="str">
        <f>IF('Физическое развитие'!G28="","",IF('Физическое развитие'!G28=2,"сформирован",IF('Физическое развитие'!G28=0,"не сформирован", "в стадии формирования")))</f>
        <v/>
      </c>
      <c r="AY38" s="150" t="e">
        <f>IF('Физическое развитие'!#REF!="","",IF('Физическое развитие'!#REF!=2,"сформирован",IF('Физическое развитие'!#REF!=0,"не сформирован", "в стадии формирования")))</f>
        <v>#REF!</v>
      </c>
      <c r="AZ38" s="150" t="str">
        <f>IF('Физическое развитие'!H28="","",IF('Физическое развитие'!H28=2,"сформирован",IF('Физическое развитие'!H28=0,"не сформирован", "в стадии формирования")))</f>
        <v/>
      </c>
      <c r="BA38" s="150" t="str">
        <f>IF('Физическое развитие'!I28="","",IF('Физическое развитие'!I28=2,"сформирован",IF('Физическое развитие'!I28=0,"не сформирован", "в стадии формирования")))</f>
        <v/>
      </c>
      <c r="BB38" s="150" t="str">
        <f>IF('Физическое развитие'!N28="","",IF('Физическое развитие'!N28=2,"сформирован",IF('Физическое развитие'!N28=0,"не сформирован", "в стадии формирования")))</f>
        <v/>
      </c>
      <c r="BC38" s="150" t="str">
        <f>IF('Физическое развитие'!O28="","",IF('Физическое развитие'!O28=2,"сформирован",IF('Физическое развитие'!O28=0,"не сформирован", "в стадии формирования")))</f>
        <v/>
      </c>
      <c r="BD38" s="150" t="str">
        <f>IF('Физическое развитие'!P28="","",IF('Физическое развитие'!P28=2,"сформирован",IF('Физическое развитие'!P28=0,"не сформирован", "в стадии формирования")))</f>
        <v/>
      </c>
      <c r="BE38" s="150" t="str">
        <f>IF('Физическое развитие'!S28="","",IF('Физическое развитие'!S28=2,"сформирован",IF('Физическое развитие'!S28=0,"не сформирован", "в стадии формирования")))</f>
        <v/>
      </c>
      <c r="BF38" s="150"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355" t="str">
        <f>'целевые ориентиры'!BG38</f>
        <v/>
      </c>
      <c r="BH38" s="150"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150"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150"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150"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150"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150"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150"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150"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150"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150"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150" t="str">
        <f>IF('Физическое развитие'!N28="","",IF('Физическое развитие'!N28=2,"сформирован",IF('Физическое развитие'!N28=0,"не сформирован", "в стадии формирования")))</f>
        <v/>
      </c>
      <c r="BT38" s="150" t="str">
        <f>IF('Физическое развитие'!Q28="","",IF('Физическое развитие'!Q28=2,"сформирован",IF('Физическое развитие'!Q28=0,"не сформирован", "в стадии формирования")))</f>
        <v/>
      </c>
      <c r="BU38" s="150" t="str">
        <f>IF('Физическое развитие'!U28="","",IF('Физическое развитие'!U28=2,"сформирован",IF('Физическое развитие'!U28=0,"не сформирован", "в стадии формирования")))</f>
        <v/>
      </c>
      <c r="BV38" s="150" t="str">
        <f>IF('Физическое развитие'!X28="","",IF('Физическое развитие'!X28=2,"сформирован",IF('Физическое развитие'!X28=0,"не сформирован", "в стадии формирования")))</f>
        <v/>
      </c>
      <c r="BW38" s="150" t="str">
        <f>IF('Физическое развитие'!Y28="","",IF('Физическое развитие'!Y28=2,"сформирован",IF('Физическое развитие'!Y28=0,"не сформирован", "в стадии формирования")))</f>
        <v/>
      </c>
      <c r="BX38" s="150" t="e">
        <f>IF('Физическое развитие'!#REF!="","",IF('Физическое развитие'!#REF!=2,"сформирован",IF('Физическое развитие'!#REF!=0,"не сформирован", "в стадии формирования")))</f>
        <v>#REF!</v>
      </c>
      <c r="BY38" s="150" t="str">
        <f>IF('Физическое развитие'!Z28="","",IF('Физическое развитие'!Z28=2,"сформирован",IF('Физическое развитие'!Z28=0,"не сформирован", "в стадии формирования")))</f>
        <v/>
      </c>
      <c r="BZ38" s="150" t="e">
        <f>IF('Физическое развитие'!#REF!="","",IF('Физическое развитие'!#REF!=2,"сформирован",IF('Физическое развитие'!#REF!=0,"не сформирован", "в стадии формирования")))</f>
        <v>#REF!</v>
      </c>
      <c r="CA38" s="180"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355" t="str">
        <f>'целевые ориентиры'!BY38</f>
        <v/>
      </c>
      <c r="CC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150"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150"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150"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150" t="str">
        <f>IF('Познавательное развитие'!D29="","",IF('Познавательное развитие'!D29=2,"сформирован",IF('Познавательное развитие'!D29=0,"не сформирован", "в стадии формирования")))</f>
        <v/>
      </c>
      <c r="CI38" s="150" t="str">
        <f>IF('Познавательное развитие'!E29="","",IF('Познавательное развитие'!E29=2,"сформирован",IF('Познавательное развитие'!E29=0,"не сформирован", "в стадии формирования")))</f>
        <v/>
      </c>
      <c r="CJ38" s="150" t="e">
        <f>IF('Познавательное развитие'!#REF!="","",IF('Познавательное развитие'!#REF!=2,"сформирован",IF('Познавательное развитие'!#REF!=0,"не сформирован", "в стадии формирования")))</f>
        <v>#REF!</v>
      </c>
      <c r="CK38" s="150" t="str">
        <f>IF('Познавательное развитие'!F29="","",IF('Познавательное развитие'!F29=2,"сформирован",IF('Познавательное развитие'!F29=0,"не сформирован", "в стадии формирования")))</f>
        <v/>
      </c>
      <c r="CL38" s="150" t="str">
        <f>IF('Познавательное развитие'!I29="","",IF('Познавательное развитие'!I29=2,"сформирован",IF('Познавательное развитие'!I29=0,"не сформирован", "в стадии формирования")))</f>
        <v/>
      </c>
      <c r="CM38" s="150" t="str">
        <f>IF('Познавательное развитие'!J29="","",IF('Познавательное развитие'!J29=2,"сформирован",IF('Познавательное развитие'!J29=0,"не сформирован", "в стадии формирования")))</f>
        <v/>
      </c>
      <c r="CN38" s="150" t="str">
        <f>IF('Познавательное развитие'!K29="","",IF('Познавательное развитие'!K29=2,"сформирован",IF('Познавательное развитие'!K29=0,"не сформирован", "в стадии формирования")))</f>
        <v/>
      </c>
      <c r="CO38" s="150" t="str">
        <f>IF('Познавательное развитие'!L29="","",IF('Познавательное развитие'!L29=2,"сформирован",IF('Познавательное развитие'!L29=0,"не сформирован", "в стадии формирования")))</f>
        <v/>
      </c>
      <c r="CP38" s="150" t="e">
        <f>IF('Познавательное развитие'!#REF!="","",IF('Познавательное развитие'!#REF!=2,"сформирован",IF('Познавательное развитие'!#REF!=0,"не сформирован", "в стадии формирования")))</f>
        <v>#REF!</v>
      </c>
      <c r="CQ38" s="150" t="str">
        <f>IF('Познавательное развитие'!M29="","",IF('Познавательное развитие'!M29=2,"сформирован",IF('Познавательное развитие'!M29=0,"не сформирован", "в стадии формирования")))</f>
        <v/>
      </c>
      <c r="CR38" s="150" t="str">
        <f>IF('Познавательное развитие'!S29="","",IF('Познавательное развитие'!S29=2,"сформирован",IF('Познавательное развитие'!S29=0,"не сформирован", "в стадии формирования")))</f>
        <v/>
      </c>
      <c r="CS38" s="150" t="str">
        <f>IF('Познавательное развитие'!T29="","",IF('Познавательное развитие'!T29=2,"сформирован",IF('Познавательное развитие'!T29=0,"не сформирован", "в стадии формирования")))</f>
        <v/>
      </c>
      <c r="CT38" s="150" t="str">
        <f>IF('Познавательное развитие'!V29="","",IF('Познавательное развитие'!V29=2,"сформирован",IF('Познавательное развитие'!V29=0,"не сформирован", "в стадии формирования")))</f>
        <v/>
      </c>
      <c r="CU38" s="150" t="str">
        <f>IF('Познавательное развитие'!AD29="","",IF('Познавательное развитие'!AD29=2,"сформирован",IF('Познавательное развитие'!AD29=0,"не сформирован", "в стадии формирования")))</f>
        <v/>
      </c>
      <c r="CV38" s="150" t="e">
        <f>IF('Познавательное развитие'!#REF!="","",IF('Познавательное развитие'!#REF!=2,"сформирован",IF('Познавательное развитие'!#REF!=0,"не сформирован", "в стадии формирования")))</f>
        <v>#REF!</v>
      </c>
      <c r="CW38" s="150" t="str">
        <f>IF('Познавательное развитие'!AI29="","",IF('Познавательное развитие'!AI29=2,"сформирован",IF('Познавательное развитие'!AI29=0,"не сформирован", "в стадии формирования")))</f>
        <v/>
      </c>
      <c r="CX38" s="150" t="str">
        <f>IF('Познавательное развитие'!AK29="","",IF('Познавательное развитие'!AK29=2,"сформирован",IF('Познавательное развитие'!AK29=0,"не сформирован", "в стадии формирования")))</f>
        <v/>
      </c>
      <c r="CY38" s="150" t="e">
        <f>IF('Познавательное развитие'!#REF!="","",IF('Познавательное развитие'!#REF!=2,"сформирован",IF('Познавательное развитие'!#REF!=0,"не сформирован", "в стадии формирования")))</f>
        <v>#REF!</v>
      </c>
      <c r="CZ38" s="150" t="str">
        <f>IF('Познавательное развитие'!AL29="","",IF('Познавательное развитие'!AL29=2,"сформирован",IF('Познавательное развитие'!AL29=0,"не сформирован", "в стадии формирования")))</f>
        <v/>
      </c>
      <c r="DA38" s="150" t="str">
        <f>IF('Речевое развитие'!S28="","",IF('Речевое развитие'!S28=2,"сформирован",IF('Речевое развитие'!S28=0,"не сформирован", "в стадии формирования")))</f>
        <v/>
      </c>
      <c r="DB38" s="150" t="str">
        <f>IF('Речевое развитие'!T28="","",IF('Речевое развитие'!T28=2,"сформирован",IF('Речевое развитие'!T28=0,"не сформирован", "в стадии формирования")))</f>
        <v/>
      </c>
      <c r="DC38" s="150" t="str">
        <f>IF('Речевое развитие'!U28="","",IF('Речевое развитие'!U28=2,"сформирован",IF('Речевое развитие'!U28=0,"не сформирован", "в стадии формирования")))</f>
        <v/>
      </c>
      <c r="DD38" s="150" t="str">
        <f>IF('Речевое развитие'!V28="","",IF('Речевое развитие'!V28=2,"сформирован",IF('Речевое развитие'!V28=0,"не сформирован", "в стадии формирования")))</f>
        <v/>
      </c>
      <c r="DE38" s="150"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150"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150"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180"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355" t="str">
        <f>'целевые ориентиры'!DC38</f>
        <v/>
      </c>
    </row>
    <row r="39" spans="1:113" s="96" customFormat="1" hidden="1">
      <c r="A39" s="96">
        <f>список!A27</f>
        <v>26</v>
      </c>
      <c r="B39" s="153" t="str">
        <f>IF(список!B37="","",список!B37)</f>
        <v/>
      </c>
      <c r="C39" s="149" t="str">
        <f>IF(список!C37="","",список!C37)</f>
        <v/>
      </c>
      <c r="D39" s="155"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96"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96"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96"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96"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96" t="str">
        <f>IF('Познавательное развитие'!H30="","",IF('Познавательное развитие'!H30=2,"сформирован",IF('Познавательное развитие'!H30=0,"не сформирован", "в стадии формирования")))</f>
        <v/>
      </c>
      <c r="K39" s="96" t="e">
        <f>IF('Познавательное развитие'!#REF!="","",IF('Познавательное развитие'!#REF!=2,"сформирован",IF('Познавательное развитие'!#REF!=0,"не сформирован", "в стадии формирования")))</f>
        <v>#REF!</v>
      </c>
      <c r="L39" s="96" t="str">
        <f>IF('Речевое развитие'!X29="","",IF('Речевое развитие'!X29=2,"сформирован",IF('Речевое развитие'!X29=0,"не сформирован", "в стадии формирования")))</f>
        <v/>
      </c>
      <c r="M39" s="96"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149" t="str">
        <f>IF('Физическое развитие'!M29="","",IF('Физическое развитие'!M29=2,"сформирован",IF('Физическое развитие'!M29=0,"не сформирован", "в стадии формирования")))</f>
        <v/>
      </c>
      <c r="O39" s="166"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355">
        <f>'целевые ориентиры'!M39</f>
        <v>0</v>
      </c>
      <c r="Q39" s="177"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177"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177"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177"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7"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178"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178"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178"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179"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180"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151" t="str">
        <f>'целевые ориентиры'!X29</f>
        <v/>
      </c>
      <c r="AB39" s="17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171" t="str">
        <f>IF('Познавательное развитие'!U30="","",IF('Познавательное развитие'!U30=2,"сформирован",IF('Познавательное развитие'!U30=0,"не сформирован", "в стадии формирования")))</f>
        <v/>
      </c>
      <c r="AD39" s="170" t="str">
        <f>IF('Речевое развитие'!W29="","",IF('Речевое развитие'!W29=2,"сформирован",IF('Речевое развитие'!W29=0,"не сформирован", "в стадии формирования")))</f>
        <v/>
      </c>
      <c r="AE39" s="181"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AF39" s="181"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G39" s="181"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
      </c>
      <c r="AH39" s="170" t="str">
        <f>IF('Физическое развитие'!T29="","",IF('Физическое развитие'!T29=2,"сформирован",IF('Физическое развитие'!T29=0,"не сформирован", "в стадии формирования")))</f>
        <v/>
      </c>
      <c r="AI39" s="180"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151" t="str">
        <f>'целевые ориентиры'!AH29</f>
        <v/>
      </c>
      <c r="AK39" s="172" t="str">
        <f>IF('Речевое развитие'!D29="","",IF('Речевое развитие'!D29=2,"сформирован",IF('Речевое развитие'!D29=0,"не сформирован", "в стадии формирования")))</f>
        <v/>
      </c>
      <c r="AL39" s="150" t="str">
        <f>IF('Речевое развитие'!F29="","",IF('Речевое развитие'!F29=2,"сформирован",IF('Речевое развитие'!F29=0,"не сформирован", "в стадии формирования")))</f>
        <v/>
      </c>
      <c r="AM39" s="150" t="str">
        <f>IF('Речевое развитие'!H29="","",IF('Речевое развитие'!H29=2,"сформирован",IF('Речевое развитие'!H29=0,"не сформирован", "в стадии формирования")))</f>
        <v/>
      </c>
      <c r="AN39" s="150" t="str">
        <f>IF('Речевое развитие'!I29="","",IF('Речевое развитие'!I29=2,"сформирован",IF('Речевое развитие'!I29=0,"не сформирован", "в стадии формирования")))</f>
        <v/>
      </c>
      <c r="AO39" s="150" t="str">
        <f>IF('Речевое развитие'!J29="","",IF('Речевое развитие'!J29=2,"сформирован",IF('Речевое развитие'!J29=0,"не сформирован", "в стадии формирования")))</f>
        <v/>
      </c>
      <c r="AP39" s="150" t="str">
        <f>IF('Речевое развитие'!K29="","",IF('Речевое развитие'!K29=2,"сформирован",IF('Речевое развитие'!K29=0,"не сформирован", "в стадии формирования")))</f>
        <v/>
      </c>
      <c r="AQ39" s="150" t="str">
        <f>IF('Речевое развитие'!M29="","",IF('Речевое развитие'!M29=2,"сформирован",IF('Речевое развитие'!M29=0,"не сформирован", "в стадии формирования")))</f>
        <v/>
      </c>
      <c r="AR39" s="150" t="str">
        <f>IF('Речевое развитие'!N29="","",IF('Речевое развитие'!N29=2,"сформирован",IF('Речевое развитие'!N29=0,"не сформирован", "в стадии формирования")))</f>
        <v/>
      </c>
      <c r="AS39" s="150" t="str">
        <f>IF('Речевое развитие'!O29="","",IF('Речевое развитие'!O29=2,"сформирован",IF('Речевое развитие'!O29=0,"не сформирован", "в стадии формирования")))</f>
        <v/>
      </c>
      <c r="AT39" s="180"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355">
        <f>'целевые ориентиры'!AR39</f>
        <v>0</v>
      </c>
      <c r="AV39" s="150" t="str">
        <f>IF('Физическое развитие'!D29="","",IF('Физическое развитие'!D29=2,"сформирован",IF('Физическое развитие'!D29=0,"не сформирован", "в стадии формирования")))</f>
        <v/>
      </c>
      <c r="AW39" s="150" t="str">
        <f>IF('Физическое развитие'!E29="","",IF('Физическое развитие'!E29=2,"сформирован",IF('Физическое развитие'!E29=0,"не сформирован", "в стадии формирования")))</f>
        <v/>
      </c>
      <c r="AX39" s="150" t="str">
        <f>IF('Физическое развитие'!G29="","",IF('Физическое развитие'!G29=2,"сформирован",IF('Физическое развитие'!G29=0,"не сформирован", "в стадии формирования")))</f>
        <v/>
      </c>
      <c r="AY39" s="150" t="e">
        <f>IF('Физическое развитие'!#REF!="","",IF('Физическое развитие'!#REF!=2,"сформирован",IF('Физическое развитие'!#REF!=0,"не сформирован", "в стадии формирования")))</f>
        <v>#REF!</v>
      </c>
      <c r="AZ39" s="150" t="str">
        <f>IF('Физическое развитие'!H29="","",IF('Физическое развитие'!H29=2,"сформирован",IF('Физическое развитие'!H29=0,"не сформирован", "в стадии формирования")))</f>
        <v/>
      </c>
      <c r="BA39" s="150" t="str">
        <f>IF('Физическое развитие'!I29="","",IF('Физическое развитие'!I29=2,"сформирован",IF('Физическое развитие'!I29=0,"не сформирован", "в стадии формирования")))</f>
        <v/>
      </c>
      <c r="BB39" s="150" t="str">
        <f>IF('Физическое развитие'!N29="","",IF('Физическое развитие'!N29=2,"сформирован",IF('Физическое развитие'!N29=0,"не сформирован", "в стадии формирования")))</f>
        <v/>
      </c>
      <c r="BC39" s="150" t="str">
        <f>IF('Физическое развитие'!O29="","",IF('Физическое развитие'!O29=2,"сформирован",IF('Физическое развитие'!O29=0,"не сформирован", "в стадии формирования")))</f>
        <v/>
      </c>
      <c r="BD39" s="150" t="str">
        <f>IF('Физическое развитие'!P29="","",IF('Физическое развитие'!P29=2,"сформирован",IF('Физическое развитие'!P29=0,"не сформирован", "в стадии формирования")))</f>
        <v/>
      </c>
      <c r="BE39" s="150" t="str">
        <f>IF('Физическое развитие'!S29="","",IF('Физическое развитие'!S29=2,"сформирован",IF('Физическое развитие'!S29=0,"не сформирован", "в стадии формирования")))</f>
        <v/>
      </c>
      <c r="BF39" s="150"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355">
        <f>'целевые ориентиры'!BG39</f>
        <v>0</v>
      </c>
      <c r="BH39" s="150"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150"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150"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150"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150"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150"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150"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150"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150"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150"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150" t="str">
        <f>IF('Физическое развитие'!N29="","",IF('Физическое развитие'!N29=2,"сформирован",IF('Физическое развитие'!N29=0,"не сформирован", "в стадии формирования")))</f>
        <v/>
      </c>
      <c r="BT39" s="150" t="str">
        <f>IF('Физическое развитие'!Q29="","",IF('Физическое развитие'!Q29=2,"сформирован",IF('Физическое развитие'!Q29=0,"не сформирован", "в стадии формирования")))</f>
        <v/>
      </c>
      <c r="BU39" s="150" t="str">
        <f>IF('Физическое развитие'!U29="","",IF('Физическое развитие'!U29=2,"сформирован",IF('Физическое развитие'!U29=0,"не сформирован", "в стадии формирования")))</f>
        <v/>
      </c>
      <c r="BV39" s="150" t="str">
        <f>IF('Физическое развитие'!X29="","",IF('Физическое развитие'!X29=2,"сформирован",IF('Физическое развитие'!X29=0,"не сформирован", "в стадии формирования")))</f>
        <v/>
      </c>
      <c r="BW39" s="150" t="str">
        <f>IF('Физическое развитие'!Y29="","",IF('Физическое развитие'!Y29=2,"сформирован",IF('Физическое развитие'!Y29=0,"не сформирован", "в стадии формирования")))</f>
        <v/>
      </c>
      <c r="BX39" s="150" t="e">
        <f>IF('Физическое развитие'!#REF!="","",IF('Физическое развитие'!#REF!=2,"сформирован",IF('Физическое развитие'!#REF!=0,"не сформирован", "в стадии формирования")))</f>
        <v>#REF!</v>
      </c>
      <c r="BY39" s="150" t="str">
        <f>IF('Физическое развитие'!Z29="","",IF('Физическое развитие'!Z29=2,"сформирован",IF('Физическое развитие'!Z29=0,"не сформирован", "в стадии формирования")))</f>
        <v/>
      </c>
      <c r="BZ39" s="150" t="e">
        <f>IF('Физическое развитие'!#REF!="","",IF('Физическое развитие'!#REF!=2,"сформирован",IF('Физическое развитие'!#REF!=0,"не сформирован", "в стадии формирования")))</f>
        <v>#REF!</v>
      </c>
      <c r="CA39" s="180"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355">
        <f>'целевые ориентиры'!BY39</f>
        <v>0</v>
      </c>
      <c r="CC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150"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150"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150"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150" t="str">
        <f>IF('Познавательное развитие'!D30="","",IF('Познавательное развитие'!D30=2,"сформирован",IF('Познавательное развитие'!D30=0,"не сформирован", "в стадии формирования")))</f>
        <v/>
      </c>
      <c r="CI39" s="150" t="str">
        <f>IF('Познавательное развитие'!E30="","",IF('Познавательное развитие'!E30=2,"сформирован",IF('Познавательное развитие'!E30=0,"не сформирован", "в стадии формирования")))</f>
        <v/>
      </c>
      <c r="CJ39" s="150" t="e">
        <f>IF('Познавательное развитие'!#REF!="","",IF('Познавательное развитие'!#REF!=2,"сформирован",IF('Познавательное развитие'!#REF!=0,"не сформирован", "в стадии формирования")))</f>
        <v>#REF!</v>
      </c>
      <c r="CK39" s="150" t="str">
        <f>IF('Познавательное развитие'!F30="","",IF('Познавательное развитие'!F30=2,"сформирован",IF('Познавательное развитие'!F30=0,"не сформирован", "в стадии формирования")))</f>
        <v/>
      </c>
      <c r="CL39" s="150" t="str">
        <f>IF('Познавательное развитие'!I30="","",IF('Познавательное развитие'!I30=2,"сформирован",IF('Познавательное развитие'!I30=0,"не сформирован", "в стадии формирования")))</f>
        <v/>
      </c>
      <c r="CM39" s="150" t="str">
        <f>IF('Познавательное развитие'!J30="","",IF('Познавательное развитие'!J30=2,"сформирован",IF('Познавательное развитие'!J30=0,"не сформирован", "в стадии формирования")))</f>
        <v/>
      </c>
      <c r="CN39" s="150" t="str">
        <f>IF('Познавательное развитие'!K30="","",IF('Познавательное развитие'!K30=2,"сформирован",IF('Познавательное развитие'!K30=0,"не сформирован", "в стадии формирования")))</f>
        <v/>
      </c>
      <c r="CO39" s="150" t="str">
        <f>IF('Познавательное развитие'!L30="","",IF('Познавательное развитие'!L30=2,"сформирован",IF('Познавательное развитие'!L30=0,"не сформирован", "в стадии формирования")))</f>
        <v/>
      </c>
      <c r="CP39" s="150" t="e">
        <f>IF('Познавательное развитие'!#REF!="","",IF('Познавательное развитие'!#REF!=2,"сформирован",IF('Познавательное развитие'!#REF!=0,"не сформирован", "в стадии формирования")))</f>
        <v>#REF!</v>
      </c>
      <c r="CQ39" s="150" t="str">
        <f>IF('Познавательное развитие'!M30="","",IF('Познавательное развитие'!M30=2,"сформирован",IF('Познавательное развитие'!M30=0,"не сформирован", "в стадии формирования")))</f>
        <v/>
      </c>
      <c r="CR39" s="150" t="str">
        <f>IF('Познавательное развитие'!S30="","",IF('Познавательное развитие'!S30=2,"сформирован",IF('Познавательное развитие'!S30=0,"не сформирован", "в стадии формирования")))</f>
        <v/>
      </c>
      <c r="CS39" s="150" t="str">
        <f>IF('Познавательное развитие'!T30="","",IF('Познавательное развитие'!T30=2,"сформирован",IF('Познавательное развитие'!T30=0,"не сформирован", "в стадии формирования")))</f>
        <v/>
      </c>
      <c r="CT39" s="150" t="str">
        <f>IF('Познавательное развитие'!V30="","",IF('Познавательное развитие'!V30=2,"сформирован",IF('Познавательное развитие'!V30=0,"не сформирован", "в стадии формирования")))</f>
        <v/>
      </c>
      <c r="CU39" s="150" t="str">
        <f>IF('Познавательное развитие'!AD30="","",IF('Познавательное развитие'!AD30=2,"сформирован",IF('Познавательное развитие'!AD30=0,"не сформирован", "в стадии формирования")))</f>
        <v/>
      </c>
      <c r="CV39" s="150" t="e">
        <f>IF('Познавательное развитие'!#REF!="","",IF('Познавательное развитие'!#REF!=2,"сформирован",IF('Познавательное развитие'!#REF!=0,"не сформирован", "в стадии формирования")))</f>
        <v>#REF!</v>
      </c>
      <c r="CW39" s="150" t="str">
        <f>IF('Познавательное развитие'!AI30="","",IF('Познавательное развитие'!AI30=2,"сформирован",IF('Познавательное развитие'!AI30=0,"не сформирован", "в стадии формирования")))</f>
        <v/>
      </c>
      <c r="CX39" s="150" t="str">
        <f>IF('Познавательное развитие'!AK30="","",IF('Познавательное развитие'!AK30=2,"сформирован",IF('Познавательное развитие'!AK30=0,"не сформирован", "в стадии формирования")))</f>
        <v/>
      </c>
      <c r="CY39" s="150" t="e">
        <f>IF('Познавательное развитие'!#REF!="","",IF('Познавательное развитие'!#REF!=2,"сформирован",IF('Познавательное развитие'!#REF!=0,"не сформирован", "в стадии формирования")))</f>
        <v>#REF!</v>
      </c>
      <c r="CZ39" s="150" t="str">
        <f>IF('Познавательное развитие'!AL30="","",IF('Познавательное развитие'!AL30=2,"сформирован",IF('Познавательное развитие'!AL30=0,"не сформирован", "в стадии формирования")))</f>
        <v/>
      </c>
      <c r="DA39" s="150" t="str">
        <f>IF('Речевое развитие'!S29="","",IF('Речевое развитие'!S29=2,"сформирован",IF('Речевое развитие'!S29=0,"не сформирован", "в стадии формирования")))</f>
        <v/>
      </c>
      <c r="DB39" s="150" t="str">
        <f>IF('Речевое развитие'!T29="","",IF('Речевое развитие'!T29=2,"сформирован",IF('Речевое развитие'!T29=0,"не сформирован", "в стадии формирования")))</f>
        <v/>
      </c>
      <c r="DC39" s="150" t="str">
        <f>IF('Речевое развитие'!U29="","",IF('Речевое развитие'!U29=2,"сформирован",IF('Речевое развитие'!U29=0,"не сформирован", "в стадии формирования")))</f>
        <v/>
      </c>
      <c r="DD39" s="150" t="str">
        <f>IF('Речевое развитие'!V29="","",IF('Речевое развитие'!V29=2,"сформирован",IF('Речевое развитие'!V29=0,"не сформирован", "в стадии формирования")))</f>
        <v/>
      </c>
      <c r="DE39" s="150"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150"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150"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180"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151" t="str">
        <f>'целевые ориентиры'!DC29</f>
        <v/>
      </c>
    </row>
    <row r="40" spans="1:113" s="96" customFormat="1" hidden="1">
      <c r="A40" s="96">
        <f>список!A28</f>
        <v>27</v>
      </c>
      <c r="B40" s="153" t="str">
        <f>IF(список!B38="","",список!B38)</f>
        <v/>
      </c>
      <c r="C40" s="149" t="str">
        <f>IF(список!C38="","",список!C38)</f>
        <v/>
      </c>
      <c r="D40" s="155"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96"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96"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96"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96"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96" t="str">
        <f>IF('Познавательное развитие'!H31="","",IF('Познавательное развитие'!H31=2,"сформирован",IF('Познавательное развитие'!H31=0,"не сформирован", "в стадии формирования")))</f>
        <v/>
      </c>
      <c r="K40" s="96" t="e">
        <f>IF('Познавательное развитие'!#REF!="","",IF('Познавательное развитие'!#REF!=2,"сформирован",IF('Познавательное развитие'!#REF!=0,"не сформирован", "в стадии формирования")))</f>
        <v>#REF!</v>
      </c>
      <c r="L40" s="96" t="str">
        <f>IF('Речевое развитие'!X30="","",IF('Речевое развитие'!X30=2,"сформирован",IF('Речевое развитие'!X30=0,"не сформирован", "в стадии формирования")))</f>
        <v/>
      </c>
      <c r="M40" s="96"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149" t="str">
        <f>IF('Физическое развитие'!M30="","",IF('Физическое развитие'!M30=2,"сформирован",IF('Физическое развитие'!M30=0,"не сформирован", "в стадии формирования")))</f>
        <v/>
      </c>
      <c r="O40" s="166"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355">
        <f>'целевые ориентиры'!M40</f>
        <v>0</v>
      </c>
      <c r="Q40" s="177"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177"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177"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177"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7"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178"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178"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178"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179"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180"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151" t="str">
        <f>'целевые ориентиры'!X30</f>
        <v/>
      </c>
      <c r="AB40" s="17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171" t="str">
        <f>IF('Познавательное развитие'!U31="","",IF('Познавательное развитие'!U31=2,"сформирован",IF('Познавательное развитие'!U31=0,"не сформирован", "в стадии формирования")))</f>
        <v/>
      </c>
      <c r="AD40" s="170" t="str">
        <f>IF('Речевое развитие'!W30="","",IF('Речевое развитие'!W30=2,"сформирован",IF('Речевое развитие'!W30=0,"не сформирован", "в стадии формирования")))</f>
        <v/>
      </c>
      <c r="AE40" s="181"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AF40" s="181"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G40" s="181"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
      </c>
      <c r="AH40" s="170" t="str">
        <f>IF('Физическое развитие'!T30="","",IF('Физическое развитие'!T30=2,"сформирован",IF('Физическое развитие'!T30=0,"не сформирован", "в стадии формирования")))</f>
        <v/>
      </c>
      <c r="AI40" s="180"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151" t="str">
        <f>'целевые ориентиры'!AH30</f>
        <v/>
      </c>
      <c r="AK40" s="172" t="str">
        <f>IF('Речевое развитие'!D30="","",IF('Речевое развитие'!D30=2,"сформирован",IF('Речевое развитие'!D30=0,"не сформирован", "в стадии формирования")))</f>
        <v/>
      </c>
      <c r="AL40" s="150" t="str">
        <f>IF('Речевое развитие'!F30="","",IF('Речевое развитие'!F30=2,"сформирован",IF('Речевое развитие'!F30=0,"не сформирован", "в стадии формирования")))</f>
        <v/>
      </c>
      <c r="AM40" s="150" t="str">
        <f>IF('Речевое развитие'!H30="","",IF('Речевое развитие'!H30=2,"сформирован",IF('Речевое развитие'!H30=0,"не сформирован", "в стадии формирования")))</f>
        <v/>
      </c>
      <c r="AN40" s="150" t="str">
        <f>IF('Речевое развитие'!I30="","",IF('Речевое развитие'!I30=2,"сформирован",IF('Речевое развитие'!I30=0,"не сформирован", "в стадии формирования")))</f>
        <v/>
      </c>
      <c r="AO40" s="150" t="str">
        <f>IF('Речевое развитие'!J30="","",IF('Речевое развитие'!J30=2,"сформирован",IF('Речевое развитие'!J30=0,"не сформирован", "в стадии формирования")))</f>
        <v/>
      </c>
      <c r="AP40" s="150" t="str">
        <f>IF('Речевое развитие'!K30="","",IF('Речевое развитие'!K30=2,"сформирован",IF('Речевое развитие'!K30=0,"не сформирован", "в стадии формирования")))</f>
        <v/>
      </c>
      <c r="AQ40" s="150" t="str">
        <f>IF('Речевое развитие'!M30="","",IF('Речевое развитие'!M30=2,"сформирован",IF('Речевое развитие'!M30=0,"не сформирован", "в стадии формирования")))</f>
        <v/>
      </c>
      <c r="AR40" s="150" t="str">
        <f>IF('Речевое развитие'!N30="","",IF('Речевое развитие'!N30=2,"сформирован",IF('Речевое развитие'!N30=0,"не сформирован", "в стадии формирования")))</f>
        <v/>
      </c>
      <c r="AS40" s="150" t="str">
        <f>IF('Речевое развитие'!O30="","",IF('Речевое развитие'!O30=2,"сформирован",IF('Речевое развитие'!O30=0,"не сформирован", "в стадии формирования")))</f>
        <v/>
      </c>
      <c r="AT40" s="180"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355">
        <f>'целевые ориентиры'!AR40</f>
        <v>0</v>
      </c>
      <c r="AV40" s="150" t="str">
        <f>IF('Физическое развитие'!D30="","",IF('Физическое развитие'!D30=2,"сформирован",IF('Физическое развитие'!D30=0,"не сформирован", "в стадии формирования")))</f>
        <v/>
      </c>
      <c r="AW40" s="150" t="str">
        <f>IF('Физическое развитие'!E30="","",IF('Физическое развитие'!E30=2,"сформирован",IF('Физическое развитие'!E30=0,"не сформирован", "в стадии формирования")))</f>
        <v/>
      </c>
      <c r="AX40" s="150" t="str">
        <f>IF('Физическое развитие'!G30="","",IF('Физическое развитие'!G30=2,"сформирован",IF('Физическое развитие'!G30=0,"не сформирован", "в стадии формирования")))</f>
        <v/>
      </c>
      <c r="AY40" s="150" t="e">
        <f>IF('Физическое развитие'!#REF!="","",IF('Физическое развитие'!#REF!=2,"сформирован",IF('Физическое развитие'!#REF!=0,"не сформирован", "в стадии формирования")))</f>
        <v>#REF!</v>
      </c>
      <c r="AZ40" s="150" t="str">
        <f>IF('Физическое развитие'!H30="","",IF('Физическое развитие'!H30=2,"сформирован",IF('Физическое развитие'!H30=0,"не сформирован", "в стадии формирования")))</f>
        <v/>
      </c>
      <c r="BA40" s="150" t="str">
        <f>IF('Физическое развитие'!I30="","",IF('Физическое развитие'!I30=2,"сформирован",IF('Физическое развитие'!I30=0,"не сформирован", "в стадии формирования")))</f>
        <v/>
      </c>
      <c r="BB40" s="150" t="str">
        <f>IF('Физическое развитие'!N30="","",IF('Физическое развитие'!N30=2,"сформирован",IF('Физическое развитие'!N30=0,"не сформирован", "в стадии формирования")))</f>
        <v/>
      </c>
      <c r="BC40" s="150" t="str">
        <f>IF('Физическое развитие'!O30="","",IF('Физическое развитие'!O30=2,"сформирован",IF('Физическое развитие'!O30=0,"не сформирован", "в стадии формирования")))</f>
        <v/>
      </c>
      <c r="BD40" s="150" t="str">
        <f>IF('Физическое развитие'!P30="","",IF('Физическое развитие'!P30=2,"сформирован",IF('Физическое развитие'!P30=0,"не сформирован", "в стадии формирования")))</f>
        <v/>
      </c>
      <c r="BE40" s="150" t="str">
        <f>IF('Физическое развитие'!S30="","",IF('Физическое развитие'!S30=2,"сформирован",IF('Физическое развитие'!S30=0,"не сформирован", "в стадии формирования")))</f>
        <v/>
      </c>
      <c r="BF40" s="150"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355">
        <f>'целевые ориентиры'!BG40</f>
        <v>0</v>
      </c>
      <c r="BH40" s="150"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150"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150"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150"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150"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150"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150"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150"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150"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150"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150" t="str">
        <f>IF('Физическое развитие'!N30="","",IF('Физическое развитие'!N30=2,"сформирован",IF('Физическое развитие'!N30=0,"не сформирован", "в стадии формирования")))</f>
        <v/>
      </c>
      <c r="BT40" s="150" t="str">
        <f>IF('Физическое развитие'!Q30="","",IF('Физическое развитие'!Q30=2,"сформирован",IF('Физическое развитие'!Q30=0,"не сформирован", "в стадии формирования")))</f>
        <v/>
      </c>
      <c r="BU40" s="150" t="str">
        <f>IF('Физическое развитие'!U30="","",IF('Физическое развитие'!U30=2,"сформирован",IF('Физическое развитие'!U30=0,"не сформирован", "в стадии формирования")))</f>
        <v/>
      </c>
      <c r="BV40" s="150" t="str">
        <f>IF('Физическое развитие'!X30="","",IF('Физическое развитие'!X30=2,"сформирован",IF('Физическое развитие'!X30=0,"не сформирован", "в стадии формирования")))</f>
        <v/>
      </c>
      <c r="BW40" s="150" t="str">
        <f>IF('Физическое развитие'!Y30="","",IF('Физическое развитие'!Y30=2,"сформирован",IF('Физическое развитие'!Y30=0,"не сформирован", "в стадии формирования")))</f>
        <v/>
      </c>
      <c r="BX40" s="150" t="e">
        <f>IF('Физическое развитие'!#REF!="","",IF('Физическое развитие'!#REF!=2,"сформирован",IF('Физическое развитие'!#REF!=0,"не сформирован", "в стадии формирования")))</f>
        <v>#REF!</v>
      </c>
      <c r="BY40" s="150" t="str">
        <f>IF('Физическое развитие'!Z30="","",IF('Физическое развитие'!Z30=2,"сформирован",IF('Физическое развитие'!Z30=0,"не сформирован", "в стадии формирования")))</f>
        <v/>
      </c>
      <c r="BZ40" s="150" t="e">
        <f>IF('Физическое развитие'!#REF!="","",IF('Физическое развитие'!#REF!=2,"сформирован",IF('Физическое развитие'!#REF!=0,"не сформирован", "в стадии формирования")))</f>
        <v>#REF!</v>
      </c>
      <c r="CA40" s="180"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355">
        <f>'целевые ориентиры'!BY40</f>
        <v>0</v>
      </c>
      <c r="CC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150"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150"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150"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150" t="str">
        <f>IF('Познавательное развитие'!D31="","",IF('Познавательное развитие'!D31=2,"сформирован",IF('Познавательное развитие'!D31=0,"не сформирован", "в стадии формирования")))</f>
        <v/>
      </c>
      <c r="CI40" s="150" t="str">
        <f>IF('Познавательное развитие'!E31="","",IF('Познавательное развитие'!E31=2,"сформирован",IF('Познавательное развитие'!E31=0,"не сформирован", "в стадии формирования")))</f>
        <v/>
      </c>
      <c r="CJ40" s="150" t="e">
        <f>IF('Познавательное развитие'!#REF!="","",IF('Познавательное развитие'!#REF!=2,"сформирован",IF('Познавательное развитие'!#REF!=0,"не сформирован", "в стадии формирования")))</f>
        <v>#REF!</v>
      </c>
      <c r="CK40" s="150" t="str">
        <f>IF('Познавательное развитие'!F31="","",IF('Познавательное развитие'!F31=2,"сформирован",IF('Познавательное развитие'!F31=0,"не сформирован", "в стадии формирования")))</f>
        <v/>
      </c>
      <c r="CL40" s="150" t="str">
        <f>IF('Познавательное развитие'!I31="","",IF('Познавательное развитие'!I31=2,"сформирован",IF('Познавательное развитие'!I31=0,"не сформирован", "в стадии формирования")))</f>
        <v/>
      </c>
      <c r="CM40" s="150" t="str">
        <f>IF('Познавательное развитие'!J31="","",IF('Познавательное развитие'!J31=2,"сформирован",IF('Познавательное развитие'!J31=0,"не сформирован", "в стадии формирования")))</f>
        <v/>
      </c>
      <c r="CN40" s="150" t="str">
        <f>IF('Познавательное развитие'!K31="","",IF('Познавательное развитие'!K31=2,"сформирован",IF('Познавательное развитие'!K31=0,"не сформирован", "в стадии формирования")))</f>
        <v/>
      </c>
      <c r="CO40" s="150" t="str">
        <f>IF('Познавательное развитие'!L31="","",IF('Познавательное развитие'!L31=2,"сформирован",IF('Познавательное развитие'!L31=0,"не сформирован", "в стадии формирования")))</f>
        <v/>
      </c>
      <c r="CP40" s="150" t="e">
        <f>IF('Познавательное развитие'!#REF!="","",IF('Познавательное развитие'!#REF!=2,"сформирован",IF('Познавательное развитие'!#REF!=0,"не сформирован", "в стадии формирования")))</f>
        <v>#REF!</v>
      </c>
      <c r="CQ40" s="150" t="str">
        <f>IF('Познавательное развитие'!M31="","",IF('Познавательное развитие'!M31=2,"сформирован",IF('Познавательное развитие'!M31=0,"не сформирован", "в стадии формирования")))</f>
        <v/>
      </c>
      <c r="CR40" s="150" t="str">
        <f>IF('Познавательное развитие'!S31="","",IF('Познавательное развитие'!S31=2,"сформирован",IF('Познавательное развитие'!S31=0,"не сформирован", "в стадии формирования")))</f>
        <v/>
      </c>
      <c r="CS40" s="150" t="str">
        <f>IF('Познавательное развитие'!T31="","",IF('Познавательное развитие'!T31=2,"сформирован",IF('Познавательное развитие'!T31=0,"не сформирован", "в стадии формирования")))</f>
        <v/>
      </c>
      <c r="CT40" s="150" t="str">
        <f>IF('Познавательное развитие'!V31="","",IF('Познавательное развитие'!V31=2,"сформирован",IF('Познавательное развитие'!V31=0,"не сформирован", "в стадии формирования")))</f>
        <v/>
      </c>
      <c r="CU40" s="150" t="str">
        <f>IF('Познавательное развитие'!AD31="","",IF('Познавательное развитие'!AD31=2,"сформирован",IF('Познавательное развитие'!AD31=0,"не сформирован", "в стадии формирования")))</f>
        <v/>
      </c>
      <c r="CV40" s="150" t="e">
        <f>IF('Познавательное развитие'!#REF!="","",IF('Познавательное развитие'!#REF!=2,"сформирован",IF('Познавательное развитие'!#REF!=0,"не сформирован", "в стадии формирования")))</f>
        <v>#REF!</v>
      </c>
      <c r="CW40" s="150" t="str">
        <f>IF('Познавательное развитие'!AI31="","",IF('Познавательное развитие'!AI31=2,"сформирован",IF('Познавательное развитие'!AI31=0,"не сформирован", "в стадии формирования")))</f>
        <v/>
      </c>
      <c r="CX40" s="150" t="str">
        <f>IF('Познавательное развитие'!AK31="","",IF('Познавательное развитие'!AK31=2,"сформирован",IF('Познавательное развитие'!AK31=0,"не сформирован", "в стадии формирования")))</f>
        <v/>
      </c>
      <c r="CY40" s="150" t="e">
        <f>IF('Познавательное развитие'!#REF!="","",IF('Познавательное развитие'!#REF!=2,"сформирован",IF('Познавательное развитие'!#REF!=0,"не сформирован", "в стадии формирования")))</f>
        <v>#REF!</v>
      </c>
      <c r="CZ40" s="150" t="str">
        <f>IF('Познавательное развитие'!AL31="","",IF('Познавательное развитие'!AL31=2,"сформирован",IF('Познавательное развитие'!AL31=0,"не сформирован", "в стадии формирования")))</f>
        <v/>
      </c>
      <c r="DA40" s="150" t="str">
        <f>IF('Речевое развитие'!S30="","",IF('Речевое развитие'!S30=2,"сформирован",IF('Речевое развитие'!S30=0,"не сформирован", "в стадии формирования")))</f>
        <v/>
      </c>
      <c r="DB40" s="150" t="str">
        <f>IF('Речевое развитие'!T30="","",IF('Речевое развитие'!T30=2,"сформирован",IF('Речевое развитие'!T30=0,"не сформирован", "в стадии формирования")))</f>
        <v/>
      </c>
      <c r="DC40" s="150" t="str">
        <f>IF('Речевое развитие'!U30="","",IF('Речевое развитие'!U30=2,"сформирован",IF('Речевое развитие'!U30=0,"не сформирован", "в стадии формирования")))</f>
        <v/>
      </c>
      <c r="DD40" s="150" t="str">
        <f>IF('Речевое развитие'!V30="","",IF('Речевое развитие'!V30=2,"сформирован",IF('Речевое развитие'!V30=0,"не сформирован", "в стадии формирования")))</f>
        <v/>
      </c>
      <c r="DE40" s="150"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150"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150"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180"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151" t="str">
        <f>'целевые ориентиры'!DC30</f>
        <v/>
      </c>
    </row>
    <row r="41" spans="1:113" s="96" customFormat="1" hidden="1">
      <c r="A41" s="96">
        <f>список!A29</f>
        <v>28</v>
      </c>
      <c r="B41" s="153" t="str">
        <f>IF(список!B39="","",список!B39)</f>
        <v/>
      </c>
      <c r="C41" s="149" t="str">
        <f>IF(список!C39="","",список!C39)</f>
        <v/>
      </c>
      <c r="D41" s="155"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96"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96"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96"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96"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96" t="str">
        <f>IF('Познавательное развитие'!H32="","",IF('Познавательное развитие'!H32=2,"сформирован",IF('Познавательное развитие'!H32=0,"не сформирован", "в стадии формирования")))</f>
        <v/>
      </c>
      <c r="K41" s="96" t="e">
        <f>IF('Познавательное развитие'!#REF!="","",IF('Познавательное развитие'!#REF!=2,"сформирован",IF('Познавательное развитие'!#REF!=0,"не сформирован", "в стадии формирования")))</f>
        <v>#REF!</v>
      </c>
      <c r="L41" s="96" t="str">
        <f>IF('Речевое развитие'!X31="","",IF('Речевое развитие'!X31=2,"сформирован",IF('Речевое развитие'!X31=0,"не сформирован", "в стадии формирования")))</f>
        <v/>
      </c>
      <c r="M41" s="96"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149" t="str">
        <f>IF('Физическое развитие'!M31="","",IF('Физическое развитие'!M31=2,"сформирован",IF('Физическое развитие'!M31=0,"не сформирован", "в стадии формирования")))</f>
        <v/>
      </c>
      <c r="O41" s="166"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355">
        <f>'целевые ориентиры'!M41</f>
        <v>0</v>
      </c>
      <c r="Q41" s="177"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177"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177"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177"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7"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178"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178"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178"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179"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180"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151" t="str">
        <f>'целевые ориентиры'!X31</f>
        <v/>
      </c>
      <c r="AB41" s="17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171" t="str">
        <f>IF('Познавательное развитие'!U32="","",IF('Познавательное развитие'!U32=2,"сформирован",IF('Познавательное развитие'!U32=0,"не сформирован", "в стадии формирования")))</f>
        <v/>
      </c>
      <c r="AD41" s="170" t="str">
        <f>IF('Речевое развитие'!W31="","",IF('Речевое развитие'!W31=2,"сформирован",IF('Речевое развитие'!W31=0,"не сформирован", "в стадии формирования")))</f>
        <v/>
      </c>
      <c r="AE41" s="181"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181"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181"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170" t="str">
        <f>IF('Физическое развитие'!T31="","",IF('Физическое развитие'!T31=2,"сформирован",IF('Физическое развитие'!T31=0,"не сформирован", "в стадии формирования")))</f>
        <v/>
      </c>
      <c r="AI41" s="180"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151" t="str">
        <f>'целевые ориентиры'!AH31</f>
        <v/>
      </c>
      <c r="AK41" s="172" t="str">
        <f>IF('Речевое развитие'!D31="","",IF('Речевое развитие'!D31=2,"сформирован",IF('Речевое развитие'!D31=0,"не сформирован", "в стадии формирования")))</f>
        <v/>
      </c>
      <c r="AL41" s="150" t="str">
        <f>IF('Речевое развитие'!F31="","",IF('Речевое развитие'!F31=2,"сформирован",IF('Речевое развитие'!F31=0,"не сформирован", "в стадии формирования")))</f>
        <v/>
      </c>
      <c r="AM41" s="150" t="str">
        <f>IF('Речевое развитие'!H31="","",IF('Речевое развитие'!H31=2,"сформирован",IF('Речевое развитие'!H31=0,"не сформирован", "в стадии формирования")))</f>
        <v/>
      </c>
      <c r="AN41" s="150" t="str">
        <f>IF('Речевое развитие'!I31="","",IF('Речевое развитие'!I31=2,"сформирован",IF('Речевое развитие'!I31=0,"не сформирован", "в стадии формирования")))</f>
        <v/>
      </c>
      <c r="AO41" s="150" t="str">
        <f>IF('Речевое развитие'!J31="","",IF('Речевое развитие'!J31=2,"сформирован",IF('Речевое развитие'!J31=0,"не сформирован", "в стадии формирования")))</f>
        <v/>
      </c>
      <c r="AP41" s="150" t="str">
        <f>IF('Речевое развитие'!K31="","",IF('Речевое развитие'!K31=2,"сформирован",IF('Речевое развитие'!K31=0,"не сформирован", "в стадии формирования")))</f>
        <v/>
      </c>
      <c r="AQ41" s="150" t="str">
        <f>IF('Речевое развитие'!M31="","",IF('Речевое развитие'!M31=2,"сформирован",IF('Речевое развитие'!M31=0,"не сформирован", "в стадии формирования")))</f>
        <v/>
      </c>
      <c r="AR41" s="150" t="str">
        <f>IF('Речевое развитие'!N31="","",IF('Речевое развитие'!N31=2,"сформирован",IF('Речевое развитие'!N31=0,"не сформирован", "в стадии формирования")))</f>
        <v/>
      </c>
      <c r="AS41" s="150" t="str">
        <f>IF('Речевое развитие'!O31="","",IF('Речевое развитие'!O31=2,"сформирован",IF('Речевое развитие'!O31=0,"не сформирован", "в стадии формирования")))</f>
        <v/>
      </c>
      <c r="AT41" s="180"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355">
        <f>'целевые ориентиры'!AR41</f>
        <v>0</v>
      </c>
      <c r="AV41" s="150" t="str">
        <f>IF('Физическое развитие'!D31="","",IF('Физическое развитие'!D31=2,"сформирован",IF('Физическое развитие'!D31=0,"не сформирован", "в стадии формирования")))</f>
        <v/>
      </c>
      <c r="AW41" s="150" t="str">
        <f>IF('Физическое развитие'!E31="","",IF('Физическое развитие'!E31=2,"сформирован",IF('Физическое развитие'!E31=0,"не сформирован", "в стадии формирования")))</f>
        <v/>
      </c>
      <c r="AX41" s="150" t="str">
        <f>IF('Физическое развитие'!G31="","",IF('Физическое развитие'!G31=2,"сформирован",IF('Физическое развитие'!G31=0,"не сформирован", "в стадии формирования")))</f>
        <v/>
      </c>
      <c r="AY41" s="150" t="e">
        <f>IF('Физическое развитие'!#REF!="","",IF('Физическое развитие'!#REF!=2,"сформирован",IF('Физическое развитие'!#REF!=0,"не сформирован", "в стадии формирования")))</f>
        <v>#REF!</v>
      </c>
      <c r="AZ41" s="150" t="str">
        <f>IF('Физическое развитие'!H31="","",IF('Физическое развитие'!H31=2,"сформирован",IF('Физическое развитие'!H31=0,"не сформирован", "в стадии формирования")))</f>
        <v/>
      </c>
      <c r="BA41" s="150" t="str">
        <f>IF('Физическое развитие'!I31="","",IF('Физическое развитие'!I31=2,"сформирован",IF('Физическое развитие'!I31=0,"не сформирован", "в стадии формирования")))</f>
        <v/>
      </c>
      <c r="BB41" s="150" t="str">
        <f>IF('Физическое развитие'!N31="","",IF('Физическое развитие'!N31=2,"сформирован",IF('Физическое развитие'!N31=0,"не сформирован", "в стадии формирования")))</f>
        <v/>
      </c>
      <c r="BC41" s="150" t="str">
        <f>IF('Физическое развитие'!O31="","",IF('Физическое развитие'!O31=2,"сформирован",IF('Физическое развитие'!O31=0,"не сформирован", "в стадии формирования")))</f>
        <v/>
      </c>
      <c r="BD41" s="150" t="str">
        <f>IF('Физическое развитие'!P31="","",IF('Физическое развитие'!P31=2,"сформирован",IF('Физическое развитие'!P31=0,"не сформирован", "в стадии формирования")))</f>
        <v/>
      </c>
      <c r="BE41" s="150" t="str">
        <f>IF('Физическое развитие'!S31="","",IF('Физическое развитие'!S31=2,"сформирован",IF('Физическое развитие'!S31=0,"не сформирован", "в стадии формирования")))</f>
        <v/>
      </c>
      <c r="BF41" s="150"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355">
        <f>'целевые ориентиры'!BG41</f>
        <v>0</v>
      </c>
      <c r="BH41" s="150"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150"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150"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150"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150"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150"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150"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150"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150"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150"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150" t="str">
        <f>IF('Физическое развитие'!N31="","",IF('Физическое развитие'!N31=2,"сформирован",IF('Физическое развитие'!N31=0,"не сформирован", "в стадии формирования")))</f>
        <v/>
      </c>
      <c r="BT41" s="150" t="str">
        <f>IF('Физическое развитие'!Q31="","",IF('Физическое развитие'!Q31=2,"сформирован",IF('Физическое развитие'!Q31=0,"не сформирован", "в стадии формирования")))</f>
        <v/>
      </c>
      <c r="BU41" s="150" t="str">
        <f>IF('Физическое развитие'!U31="","",IF('Физическое развитие'!U31=2,"сформирован",IF('Физическое развитие'!U31=0,"не сформирован", "в стадии формирования")))</f>
        <v/>
      </c>
      <c r="BV41" s="150" t="str">
        <f>IF('Физическое развитие'!X31="","",IF('Физическое развитие'!X31=2,"сформирован",IF('Физическое развитие'!X31=0,"не сформирован", "в стадии формирования")))</f>
        <v/>
      </c>
      <c r="BW41" s="150" t="str">
        <f>IF('Физическое развитие'!Y31="","",IF('Физическое развитие'!Y31=2,"сформирован",IF('Физическое развитие'!Y31=0,"не сформирован", "в стадии формирования")))</f>
        <v/>
      </c>
      <c r="BX41" s="150" t="e">
        <f>IF('Физическое развитие'!#REF!="","",IF('Физическое развитие'!#REF!=2,"сформирован",IF('Физическое развитие'!#REF!=0,"не сформирован", "в стадии формирования")))</f>
        <v>#REF!</v>
      </c>
      <c r="BY41" s="150" t="str">
        <f>IF('Физическое развитие'!Z31="","",IF('Физическое развитие'!Z31=2,"сформирован",IF('Физическое развитие'!Z31=0,"не сформирован", "в стадии формирования")))</f>
        <v/>
      </c>
      <c r="BZ41" s="150" t="e">
        <f>IF('Физическое развитие'!#REF!="","",IF('Физическое развитие'!#REF!=2,"сформирован",IF('Физическое развитие'!#REF!=0,"не сформирован", "в стадии формирования")))</f>
        <v>#REF!</v>
      </c>
      <c r="CA41" s="180"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355">
        <f>'целевые ориентиры'!BY41</f>
        <v>0</v>
      </c>
      <c r="CC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150"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150"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150"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150" t="str">
        <f>IF('Познавательное развитие'!D32="","",IF('Познавательное развитие'!D32=2,"сформирован",IF('Познавательное развитие'!D32=0,"не сформирован", "в стадии формирования")))</f>
        <v/>
      </c>
      <c r="CI41" s="150" t="str">
        <f>IF('Познавательное развитие'!E32="","",IF('Познавательное развитие'!E32=2,"сформирован",IF('Познавательное развитие'!E32=0,"не сформирован", "в стадии формирования")))</f>
        <v/>
      </c>
      <c r="CJ41" s="150" t="e">
        <f>IF('Познавательное развитие'!#REF!="","",IF('Познавательное развитие'!#REF!=2,"сформирован",IF('Познавательное развитие'!#REF!=0,"не сформирован", "в стадии формирования")))</f>
        <v>#REF!</v>
      </c>
      <c r="CK41" s="150" t="str">
        <f>IF('Познавательное развитие'!F32="","",IF('Познавательное развитие'!F32=2,"сформирован",IF('Познавательное развитие'!F32=0,"не сформирован", "в стадии формирования")))</f>
        <v/>
      </c>
      <c r="CL41" s="150" t="str">
        <f>IF('Познавательное развитие'!I32="","",IF('Познавательное развитие'!I32=2,"сформирован",IF('Познавательное развитие'!I32=0,"не сформирован", "в стадии формирования")))</f>
        <v/>
      </c>
      <c r="CM41" s="150" t="str">
        <f>IF('Познавательное развитие'!J32="","",IF('Познавательное развитие'!J32=2,"сформирован",IF('Познавательное развитие'!J32=0,"не сформирован", "в стадии формирования")))</f>
        <v/>
      </c>
      <c r="CN41" s="150" t="str">
        <f>IF('Познавательное развитие'!K32="","",IF('Познавательное развитие'!K32=2,"сформирован",IF('Познавательное развитие'!K32=0,"не сформирован", "в стадии формирования")))</f>
        <v/>
      </c>
      <c r="CO41" s="150" t="str">
        <f>IF('Познавательное развитие'!L32="","",IF('Познавательное развитие'!L32=2,"сформирован",IF('Познавательное развитие'!L32=0,"не сформирован", "в стадии формирования")))</f>
        <v/>
      </c>
      <c r="CP41" s="150" t="e">
        <f>IF('Познавательное развитие'!#REF!="","",IF('Познавательное развитие'!#REF!=2,"сформирован",IF('Познавательное развитие'!#REF!=0,"не сформирован", "в стадии формирования")))</f>
        <v>#REF!</v>
      </c>
      <c r="CQ41" s="150" t="str">
        <f>IF('Познавательное развитие'!M32="","",IF('Познавательное развитие'!M32=2,"сформирован",IF('Познавательное развитие'!M32=0,"не сформирован", "в стадии формирования")))</f>
        <v/>
      </c>
      <c r="CR41" s="150" t="str">
        <f>IF('Познавательное развитие'!S32="","",IF('Познавательное развитие'!S32=2,"сформирован",IF('Познавательное развитие'!S32=0,"не сформирован", "в стадии формирования")))</f>
        <v/>
      </c>
      <c r="CS41" s="150" t="str">
        <f>IF('Познавательное развитие'!T32="","",IF('Познавательное развитие'!T32=2,"сформирован",IF('Познавательное развитие'!T32=0,"не сформирован", "в стадии формирования")))</f>
        <v/>
      </c>
      <c r="CT41" s="150" t="str">
        <f>IF('Познавательное развитие'!V32="","",IF('Познавательное развитие'!V32=2,"сформирован",IF('Познавательное развитие'!V32=0,"не сформирован", "в стадии формирования")))</f>
        <v/>
      </c>
      <c r="CU41" s="150" t="str">
        <f>IF('Познавательное развитие'!AD32="","",IF('Познавательное развитие'!AD32=2,"сформирован",IF('Познавательное развитие'!AD32=0,"не сформирован", "в стадии формирования")))</f>
        <v/>
      </c>
      <c r="CV41" s="150" t="e">
        <f>IF('Познавательное развитие'!#REF!="","",IF('Познавательное развитие'!#REF!=2,"сформирован",IF('Познавательное развитие'!#REF!=0,"не сформирован", "в стадии формирования")))</f>
        <v>#REF!</v>
      </c>
      <c r="CW41" s="150" t="str">
        <f>IF('Познавательное развитие'!AI32="","",IF('Познавательное развитие'!AI32=2,"сформирован",IF('Познавательное развитие'!AI32=0,"не сформирован", "в стадии формирования")))</f>
        <v/>
      </c>
      <c r="CX41" s="150" t="str">
        <f>IF('Познавательное развитие'!AK32="","",IF('Познавательное развитие'!AK32=2,"сформирован",IF('Познавательное развитие'!AK32=0,"не сформирован", "в стадии формирования")))</f>
        <v/>
      </c>
      <c r="CY41" s="150" t="e">
        <f>IF('Познавательное развитие'!#REF!="","",IF('Познавательное развитие'!#REF!=2,"сформирован",IF('Познавательное развитие'!#REF!=0,"не сформирован", "в стадии формирования")))</f>
        <v>#REF!</v>
      </c>
      <c r="CZ41" s="150" t="str">
        <f>IF('Познавательное развитие'!AL32="","",IF('Познавательное развитие'!AL32=2,"сформирован",IF('Познавательное развитие'!AL32=0,"не сформирован", "в стадии формирования")))</f>
        <v/>
      </c>
      <c r="DA41" s="150" t="str">
        <f>IF('Речевое развитие'!S31="","",IF('Речевое развитие'!S31=2,"сформирован",IF('Речевое развитие'!S31=0,"не сформирован", "в стадии формирования")))</f>
        <v/>
      </c>
      <c r="DB41" s="150" t="str">
        <f>IF('Речевое развитие'!T31="","",IF('Речевое развитие'!T31=2,"сформирован",IF('Речевое развитие'!T31=0,"не сформирован", "в стадии формирования")))</f>
        <v/>
      </c>
      <c r="DC41" s="150" t="str">
        <f>IF('Речевое развитие'!U31="","",IF('Речевое развитие'!U31=2,"сформирован",IF('Речевое развитие'!U31=0,"не сформирован", "в стадии формирования")))</f>
        <v/>
      </c>
      <c r="DD41" s="150" t="str">
        <f>IF('Речевое развитие'!V31="","",IF('Речевое развитие'!V31=2,"сформирован",IF('Речевое развитие'!V31=0,"не сформирован", "в стадии формирования")))</f>
        <v/>
      </c>
      <c r="DE41" s="150"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150"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150"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180"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151" t="str">
        <f>'целевые ориентиры'!DC31</f>
        <v/>
      </c>
    </row>
    <row r="42" spans="1:113" s="96" customFormat="1" hidden="1">
      <c r="A42" s="96">
        <f>список!A30</f>
        <v>29</v>
      </c>
      <c r="B42" s="153" t="str">
        <f>IF(список!B40="","",список!B40)</f>
        <v/>
      </c>
      <c r="C42" s="149" t="str">
        <f>IF(список!C40="","",список!C40)</f>
        <v/>
      </c>
      <c r="D42" s="155"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96"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96"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96"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96"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96" t="str">
        <f>IF('Познавательное развитие'!H33="","",IF('Познавательное развитие'!H33=2,"сформирован",IF('Познавательное развитие'!H33=0,"не сформирован", "в стадии формирования")))</f>
        <v/>
      </c>
      <c r="K42" s="96" t="e">
        <f>IF('Познавательное развитие'!#REF!="","",IF('Познавательное развитие'!#REF!=2,"сформирован",IF('Познавательное развитие'!#REF!=0,"не сформирован", "в стадии формирования")))</f>
        <v>#REF!</v>
      </c>
      <c r="L42" s="96" t="str">
        <f>IF('Речевое развитие'!X32="","",IF('Речевое развитие'!X32=2,"сформирован",IF('Речевое развитие'!X32=0,"не сформирован", "в стадии формирования")))</f>
        <v/>
      </c>
      <c r="M42" s="96"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149" t="str">
        <f>IF('Физическое развитие'!M32="","",IF('Физическое развитие'!M32=2,"сформирован",IF('Физическое развитие'!M32=0,"не сформирован", "в стадии формирования")))</f>
        <v/>
      </c>
      <c r="O42" s="166"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355">
        <f>'целевые ориентиры'!M42</f>
        <v>0</v>
      </c>
      <c r="Q42" s="177"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177"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177"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177"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7"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178"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178"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178"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179"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180"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151" t="str">
        <f>'целевые ориентиры'!X32</f>
        <v/>
      </c>
      <c r="AB42" s="17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171" t="str">
        <f>IF('Познавательное развитие'!U33="","",IF('Познавательное развитие'!U33=2,"сформирован",IF('Познавательное развитие'!U33=0,"не сформирован", "в стадии формирования")))</f>
        <v/>
      </c>
      <c r="AD42" s="170" t="str">
        <f>IF('Речевое развитие'!W32="","",IF('Речевое развитие'!W32=2,"сформирован",IF('Речевое развитие'!W32=0,"не сформирован", "в стадии формирования")))</f>
        <v/>
      </c>
      <c r="AE42" s="181"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181"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181"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170" t="str">
        <f>IF('Физическое развитие'!T32="","",IF('Физическое развитие'!T32=2,"сформирован",IF('Физическое развитие'!T32=0,"не сформирован", "в стадии формирования")))</f>
        <v/>
      </c>
      <c r="AI42" s="180"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151" t="str">
        <f>'целевые ориентиры'!AH32</f>
        <v/>
      </c>
      <c r="AK42" s="172" t="str">
        <f>IF('Речевое развитие'!D32="","",IF('Речевое развитие'!D32=2,"сформирован",IF('Речевое развитие'!D32=0,"не сформирован", "в стадии формирования")))</f>
        <v/>
      </c>
      <c r="AL42" s="150" t="str">
        <f>IF('Речевое развитие'!F32="","",IF('Речевое развитие'!F32=2,"сформирован",IF('Речевое развитие'!F32=0,"не сформирован", "в стадии формирования")))</f>
        <v/>
      </c>
      <c r="AM42" s="150" t="str">
        <f>IF('Речевое развитие'!H32="","",IF('Речевое развитие'!H32=2,"сформирован",IF('Речевое развитие'!H32=0,"не сформирован", "в стадии формирования")))</f>
        <v/>
      </c>
      <c r="AN42" s="150" t="str">
        <f>IF('Речевое развитие'!I32="","",IF('Речевое развитие'!I32=2,"сформирован",IF('Речевое развитие'!I32=0,"не сформирован", "в стадии формирования")))</f>
        <v/>
      </c>
      <c r="AO42" s="150" t="str">
        <f>IF('Речевое развитие'!J32="","",IF('Речевое развитие'!J32=2,"сформирован",IF('Речевое развитие'!J32=0,"не сформирован", "в стадии формирования")))</f>
        <v/>
      </c>
      <c r="AP42" s="150" t="str">
        <f>IF('Речевое развитие'!K32="","",IF('Речевое развитие'!K32=2,"сформирован",IF('Речевое развитие'!K32=0,"не сформирован", "в стадии формирования")))</f>
        <v/>
      </c>
      <c r="AQ42" s="150" t="str">
        <f>IF('Речевое развитие'!M32="","",IF('Речевое развитие'!M32=2,"сформирован",IF('Речевое развитие'!M32=0,"не сформирован", "в стадии формирования")))</f>
        <v/>
      </c>
      <c r="AR42" s="150" t="str">
        <f>IF('Речевое развитие'!N32="","",IF('Речевое развитие'!N32=2,"сформирован",IF('Речевое развитие'!N32=0,"не сформирован", "в стадии формирования")))</f>
        <v/>
      </c>
      <c r="AS42" s="150" t="str">
        <f>IF('Речевое развитие'!O32="","",IF('Речевое развитие'!O32=2,"сформирован",IF('Речевое развитие'!O32=0,"не сформирован", "в стадии формирования")))</f>
        <v/>
      </c>
      <c r="AT42" s="180"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355">
        <f>'целевые ориентиры'!AR42</f>
        <v>0</v>
      </c>
      <c r="AV42" s="150" t="str">
        <f>IF('Физическое развитие'!D32="","",IF('Физическое развитие'!D32=2,"сформирован",IF('Физическое развитие'!D32=0,"не сформирован", "в стадии формирования")))</f>
        <v/>
      </c>
      <c r="AW42" s="150" t="str">
        <f>IF('Физическое развитие'!E32="","",IF('Физическое развитие'!E32=2,"сформирован",IF('Физическое развитие'!E32=0,"не сформирован", "в стадии формирования")))</f>
        <v/>
      </c>
      <c r="AX42" s="150" t="str">
        <f>IF('Физическое развитие'!G32="","",IF('Физическое развитие'!G32=2,"сформирован",IF('Физическое развитие'!G32=0,"не сформирован", "в стадии формирования")))</f>
        <v/>
      </c>
      <c r="AY42" s="150" t="e">
        <f>IF('Физическое развитие'!#REF!="","",IF('Физическое развитие'!#REF!=2,"сформирован",IF('Физическое развитие'!#REF!=0,"не сформирован", "в стадии формирования")))</f>
        <v>#REF!</v>
      </c>
      <c r="AZ42" s="150" t="str">
        <f>IF('Физическое развитие'!H32="","",IF('Физическое развитие'!H32=2,"сформирован",IF('Физическое развитие'!H32=0,"не сформирован", "в стадии формирования")))</f>
        <v/>
      </c>
      <c r="BA42" s="150" t="str">
        <f>IF('Физическое развитие'!I32="","",IF('Физическое развитие'!I32=2,"сформирован",IF('Физическое развитие'!I32=0,"не сформирован", "в стадии формирования")))</f>
        <v/>
      </c>
      <c r="BB42" s="150" t="str">
        <f>IF('Физическое развитие'!N32="","",IF('Физическое развитие'!N32=2,"сформирован",IF('Физическое развитие'!N32=0,"не сформирован", "в стадии формирования")))</f>
        <v/>
      </c>
      <c r="BC42" s="150" t="str">
        <f>IF('Физическое развитие'!O32="","",IF('Физическое развитие'!O32=2,"сформирован",IF('Физическое развитие'!O32=0,"не сформирован", "в стадии формирования")))</f>
        <v/>
      </c>
      <c r="BD42" s="150" t="str">
        <f>IF('Физическое развитие'!P32="","",IF('Физическое развитие'!P32=2,"сформирован",IF('Физическое развитие'!P32=0,"не сформирован", "в стадии формирования")))</f>
        <v/>
      </c>
      <c r="BE42" s="150" t="str">
        <f>IF('Физическое развитие'!S32="","",IF('Физическое развитие'!S32=2,"сформирован",IF('Физическое развитие'!S32=0,"не сформирован", "в стадии формирования")))</f>
        <v/>
      </c>
      <c r="BF42" s="150"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355">
        <f>'целевые ориентиры'!BG42</f>
        <v>0</v>
      </c>
      <c r="BH42" s="150"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150"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150"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150"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150"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150"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150"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150"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150"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150"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150" t="str">
        <f>IF('Физическое развитие'!N32="","",IF('Физическое развитие'!N32=2,"сформирован",IF('Физическое развитие'!N32=0,"не сформирован", "в стадии формирования")))</f>
        <v/>
      </c>
      <c r="BT42" s="150" t="str">
        <f>IF('Физическое развитие'!Q32="","",IF('Физическое развитие'!Q32=2,"сформирован",IF('Физическое развитие'!Q32=0,"не сформирован", "в стадии формирования")))</f>
        <v/>
      </c>
      <c r="BU42" s="150" t="str">
        <f>IF('Физическое развитие'!U32="","",IF('Физическое развитие'!U32=2,"сформирован",IF('Физическое развитие'!U32=0,"не сформирован", "в стадии формирования")))</f>
        <v/>
      </c>
      <c r="BV42" s="150" t="str">
        <f>IF('Физическое развитие'!X32="","",IF('Физическое развитие'!X32=2,"сформирован",IF('Физическое развитие'!X32=0,"не сформирован", "в стадии формирования")))</f>
        <v/>
      </c>
      <c r="BW42" s="150" t="str">
        <f>IF('Физическое развитие'!Y32="","",IF('Физическое развитие'!Y32=2,"сформирован",IF('Физическое развитие'!Y32=0,"не сформирован", "в стадии формирования")))</f>
        <v/>
      </c>
      <c r="BX42" s="150" t="e">
        <f>IF('Физическое развитие'!#REF!="","",IF('Физическое развитие'!#REF!=2,"сформирован",IF('Физическое развитие'!#REF!=0,"не сформирован", "в стадии формирования")))</f>
        <v>#REF!</v>
      </c>
      <c r="BY42" s="150" t="str">
        <f>IF('Физическое развитие'!Z32="","",IF('Физическое развитие'!Z32=2,"сформирован",IF('Физическое развитие'!Z32=0,"не сформирован", "в стадии формирования")))</f>
        <v/>
      </c>
      <c r="BZ42" s="150" t="e">
        <f>IF('Физическое развитие'!#REF!="","",IF('Физическое развитие'!#REF!=2,"сформирован",IF('Физическое развитие'!#REF!=0,"не сформирован", "в стадии формирования")))</f>
        <v>#REF!</v>
      </c>
      <c r="CA42" s="180"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355">
        <f>'целевые ориентиры'!BY42</f>
        <v>0</v>
      </c>
      <c r="CC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150"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150"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150"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150" t="str">
        <f>IF('Познавательное развитие'!D33="","",IF('Познавательное развитие'!D33=2,"сформирован",IF('Познавательное развитие'!D33=0,"не сформирован", "в стадии формирования")))</f>
        <v/>
      </c>
      <c r="CI42" s="150" t="str">
        <f>IF('Познавательное развитие'!E33="","",IF('Познавательное развитие'!E33=2,"сформирован",IF('Познавательное развитие'!E33=0,"не сформирован", "в стадии формирования")))</f>
        <v/>
      </c>
      <c r="CJ42" s="150" t="e">
        <f>IF('Познавательное развитие'!#REF!="","",IF('Познавательное развитие'!#REF!=2,"сформирован",IF('Познавательное развитие'!#REF!=0,"не сформирован", "в стадии формирования")))</f>
        <v>#REF!</v>
      </c>
      <c r="CK42" s="150" t="str">
        <f>IF('Познавательное развитие'!F33="","",IF('Познавательное развитие'!F33=2,"сформирован",IF('Познавательное развитие'!F33=0,"не сформирован", "в стадии формирования")))</f>
        <v/>
      </c>
      <c r="CL42" s="150" t="str">
        <f>IF('Познавательное развитие'!I33="","",IF('Познавательное развитие'!I33=2,"сформирован",IF('Познавательное развитие'!I33=0,"не сформирован", "в стадии формирования")))</f>
        <v/>
      </c>
      <c r="CM42" s="150" t="str">
        <f>IF('Познавательное развитие'!J33="","",IF('Познавательное развитие'!J33=2,"сформирован",IF('Познавательное развитие'!J33=0,"не сформирован", "в стадии формирования")))</f>
        <v/>
      </c>
      <c r="CN42" s="150" t="str">
        <f>IF('Познавательное развитие'!K33="","",IF('Познавательное развитие'!K33=2,"сформирован",IF('Познавательное развитие'!K33=0,"не сформирован", "в стадии формирования")))</f>
        <v/>
      </c>
      <c r="CO42" s="150" t="str">
        <f>IF('Познавательное развитие'!L33="","",IF('Познавательное развитие'!L33=2,"сформирован",IF('Познавательное развитие'!L33=0,"не сформирован", "в стадии формирования")))</f>
        <v/>
      </c>
      <c r="CP42" s="150" t="e">
        <f>IF('Познавательное развитие'!#REF!="","",IF('Познавательное развитие'!#REF!=2,"сформирован",IF('Познавательное развитие'!#REF!=0,"не сформирован", "в стадии формирования")))</f>
        <v>#REF!</v>
      </c>
      <c r="CQ42" s="150" t="str">
        <f>IF('Познавательное развитие'!M33="","",IF('Познавательное развитие'!M33=2,"сформирован",IF('Познавательное развитие'!M33=0,"не сформирован", "в стадии формирования")))</f>
        <v/>
      </c>
      <c r="CR42" s="150" t="str">
        <f>IF('Познавательное развитие'!S33="","",IF('Познавательное развитие'!S33=2,"сформирован",IF('Познавательное развитие'!S33=0,"не сформирован", "в стадии формирования")))</f>
        <v/>
      </c>
      <c r="CS42" s="150" t="str">
        <f>IF('Познавательное развитие'!T33="","",IF('Познавательное развитие'!T33=2,"сформирован",IF('Познавательное развитие'!T33=0,"не сформирован", "в стадии формирования")))</f>
        <v/>
      </c>
      <c r="CT42" s="150" t="str">
        <f>IF('Познавательное развитие'!V33="","",IF('Познавательное развитие'!V33=2,"сформирован",IF('Познавательное развитие'!V33=0,"не сформирован", "в стадии формирования")))</f>
        <v/>
      </c>
      <c r="CU42" s="150" t="str">
        <f>IF('Познавательное развитие'!AD33="","",IF('Познавательное развитие'!AD33=2,"сформирован",IF('Познавательное развитие'!AD33=0,"не сформирован", "в стадии формирования")))</f>
        <v/>
      </c>
      <c r="CV42" s="150" t="e">
        <f>IF('Познавательное развитие'!#REF!="","",IF('Познавательное развитие'!#REF!=2,"сформирован",IF('Познавательное развитие'!#REF!=0,"не сформирован", "в стадии формирования")))</f>
        <v>#REF!</v>
      </c>
      <c r="CW42" s="150" t="str">
        <f>IF('Познавательное развитие'!AI33="","",IF('Познавательное развитие'!AI33=2,"сформирован",IF('Познавательное развитие'!AI33=0,"не сформирован", "в стадии формирования")))</f>
        <v/>
      </c>
      <c r="CX42" s="150" t="str">
        <f>IF('Познавательное развитие'!AK33="","",IF('Познавательное развитие'!AK33=2,"сформирован",IF('Познавательное развитие'!AK33=0,"не сформирован", "в стадии формирования")))</f>
        <v/>
      </c>
      <c r="CY42" s="150" t="e">
        <f>IF('Познавательное развитие'!#REF!="","",IF('Познавательное развитие'!#REF!=2,"сформирован",IF('Познавательное развитие'!#REF!=0,"не сформирован", "в стадии формирования")))</f>
        <v>#REF!</v>
      </c>
      <c r="CZ42" s="150" t="str">
        <f>IF('Познавательное развитие'!AL33="","",IF('Познавательное развитие'!AL33=2,"сформирован",IF('Познавательное развитие'!AL33=0,"не сформирован", "в стадии формирования")))</f>
        <v/>
      </c>
      <c r="DA42" s="150" t="str">
        <f>IF('Речевое развитие'!S32="","",IF('Речевое развитие'!S32=2,"сформирован",IF('Речевое развитие'!S32=0,"не сформирован", "в стадии формирования")))</f>
        <v/>
      </c>
      <c r="DB42" s="150" t="str">
        <f>IF('Речевое развитие'!T32="","",IF('Речевое развитие'!T32=2,"сформирован",IF('Речевое развитие'!T32=0,"не сформирован", "в стадии формирования")))</f>
        <v/>
      </c>
      <c r="DC42" s="150" t="str">
        <f>IF('Речевое развитие'!U32="","",IF('Речевое развитие'!U32=2,"сформирован",IF('Речевое развитие'!U32=0,"не сформирован", "в стадии формирования")))</f>
        <v/>
      </c>
      <c r="DD42" s="150" t="str">
        <f>IF('Речевое развитие'!V32="","",IF('Речевое развитие'!V32=2,"сформирован",IF('Речевое развитие'!V32=0,"не сформирован", "в стадии формирования")))</f>
        <v/>
      </c>
      <c r="DE42" s="150"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150"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150"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180"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151" t="str">
        <f>'целевые ориентиры'!DC32</f>
        <v/>
      </c>
    </row>
    <row r="43" spans="1:113" s="96" customFormat="1" hidden="1">
      <c r="A43" s="96">
        <f>список!A31</f>
        <v>30</v>
      </c>
      <c r="B43" s="153" t="str">
        <f>IF(список!B41="","",список!B41)</f>
        <v/>
      </c>
      <c r="C43" s="149" t="str">
        <f>IF(список!C41="","",список!C41)</f>
        <v/>
      </c>
      <c r="D43" s="155"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96"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96"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96"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96"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96" t="str">
        <f>IF('Познавательное развитие'!H34="","",IF('Познавательное развитие'!H34=2,"сформирован",IF('Познавательное развитие'!H34=0,"не сформирован", "в стадии формирования")))</f>
        <v/>
      </c>
      <c r="K43" s="96" t="e">
        <f>IF('Познавательное развитие'!#REF!="","",IF('Познавательное развитие'!#REF!=2,"сформирован",IF('Познавательное развитие'!#REF!=0,"не сформирован", "в стадии формирования")))</f>
        <v>#REF!</v>
      </c>
      <c r="L43" s="96" t="str">
        <f>IF('Речевое развитие'!X33="","",IF('Речевое развитие'!X33=2,"сформирован",IF('Речевое развитие'!X33=0,"не сформирован", "в стадии формирования")))</f>
        <v/>
      </c>
      <c r="M43" s="96"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149" t="str">
        <f>IF('Физическое развитие'!M33="","",IF('Физическое развитие'!M33=2,"сформирован",IF('Физическое развитие'!M33=0,"не сформирован", "в стадии формирования")))</f>
        <v/>
      </c>
      <c r="O43" s="166"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355">
        <f>'целевые ориентиры'!M43</f>
        <v>0</v>
      </c>
      <c r="Q43" s="177"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177"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177"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177"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7"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178"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178"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178"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179"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180"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151" t="str">
        <f>'целевые ориентиры'!X33</f>
        <v/>
      </c>
      <c r="AB43" s="17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171" t="str">
        <f>IF('Познавательное развитие'!U34="","",IF('Познавательное развитие'!U34=2,"сформирован",IF('Познавательное развитие'!U34=0,"не сформирован", "в стадии формирования")))</f>
        <v/>
      </c>
      <c r="AD43" s="170" t="str">
        <f>IF('Речевое развитие'!W33="","",IF('Речевое развитие'!W33=2,"сформирован",IF('Речевое развитие'!W33=0,"не сформирован", "в стадии формирования")))</f>
        <v/>
      </c>
      <c r="AE43" s="181"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181"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181"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170" t="str">
        <f>IF('Физическое развитие'!T33="","",IF('Физическое развитие'!T33=2,"сформирован",IF('Физическое развитие'!T33=0,"не сформирован", "в стадии формирования")))</f>
        <v/>
      </c>
      <c r="AI43" s="180"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151" t="str">
        <f>'целевые ориентиры'!AH33</f>
        <v/>
      </c>
      <c r="AK43" s="172" t="str">
        <f>IF('Речевое развитие'!D33="","",IF('Речевое развитие'!D33=2,"сформирован",IF('Речевое развитие'!D33=0,"не сформирован", "в стадии формирования")))</f>
        <v/>
      </c>
      <c r="AL43" s="150" t="str">
        <f>IF('Речевое развитие'!F33="","",IF('Речевое развитие'!F33=2,"сформирован",IF('Речевое развитие'!F33=0,"не сформирован", "в стадии формирования")))</f>
        <v/>
      </c>
      <c r="AM43" s="150" t="str">
        <f>IF('Речевое развитие'!H33="","",IF('Речевое развитие'!H33=2,"сформирован",IF('Речевое развитие'!H33=0,"не сформирован", "в стадии формирования")))</f>
        <v/>
      </c>
      <c r="AN43" s="150" t="str">
        <f>IF('Речевое развитие'!I33="","",IF('Речевое развитие'!I33=2,"сформирован",IF('Речевое развитие'!I33=0,"не сформирован", "в стадии формирования")))</f>
        <v/>
      </c>
      <c r="AO43" s="150" t="str">
        <f>IF('Речевое развитие'!J33="","",IF('Речевое развитие'!J33=2,"сформирован",IF('Речевое развитие'!J33=0,"не сформирован", "в стадии формирования")))</f>
        <v/>
      </c>
      <c r="AP43" s="150" t="str">
        <f>IF('Речевое развитие'!K33="","",IF('Речевое развитие'!K33=2,"сформирован",IF('Речевое развитие'!K33=0,"не сформирован", "в стадии формирования")))</f>
        <v/>
      </c>
      <c r="AQ43" s="150" t="str">
        <f>IF('Речевое развитие'!M33="","",IF('Речевое развитие'!M33=2,"сформирован",IF('Речевое развитие'!M33=0,"не сформирован", "в стадии формирования")))</f>
        <v/>
      </c>
      <c r="AR43" s="150" t="str">
        <f>IF('Речевое развитие'!N33="","",IF('Речевое развитие'!N33=2,"сформирован",IF('Речевое развитие'!N33=0,"не сформирован", "в стадии формирования")))</f>
        <v/>
      </c>
      <c r="AS43" s="150" t="str">
        <f>IF('Речевое развитие'!O33="","",IF('Речевое развитие'!O33=2,"сформирован",IF('Речевое развитие'!O33=0,"не сформирован", "в стадии формирования")))</f>
        <v/>
      </c>
      <c r="AT43" s="180"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355">
        <f>'целевые ориентиры'!AR43</f>
        <v>0</v>
      </c>
      <c r="AV43" s="150" t="str">
        <f>IF('Физическое развитие'!D33="","",IF('Физическое развитие'!D33=2,"сформирован",IF('Физическое развитие'!D33=0,"не сформирован", "в стадии формирования")))</f>
        <v/>
      </c>
      <c r="AW43" s="150" t="str">
        <f>IF('Физическое развитие'!E33="","",IF('Физическое развитие'!E33=2,"сформирован",IF('Физическое развитие'!E33=0,"не сформирован", "в стадии формирования")))</f>
        <v/>
      </c>
      <c r="AX43" s="150" t="str">
        <f>IF('Физическое развитие'!G33="","",IF('Физическое развитие'!G33=2,"сформирован",IF('Физическое развитие'!G33=0,"не сформирован", "в стадии формирования")))</f>
        <v/>
      </c>
      <c r="AY43" s="150" t="e">
        <f>IF('Физическое развитие'!#REF!="","",IF('Физическое развитие'!#REF!=2,"сформирован",IF('Физическое развитие'!#REF!=0,"не сформирован", "в стадии формирования")))</f>
        <v>#REF!</v>
      </c>
      <c r="AZ43" s="150" t="str">
        <f>IF('Физическое развитие'!H33="","",IF('Физическое развитие'!H33=2,"сформирован",IF('Физическое развитие'!H33=0,"не сформирован", "в стадии формирования")))</f>
        <v/>
      </c>
      <c r="BA43" s="150" t="str">
        <f>IF('Физическое развитие'!I33="","",IF('Физическое развитие'!I33=2,"сформирован",IF('Физическое развитие'!I33=0,"не сформирован", "в стадии формирования")))</f>
        <v/>
      </c>
      <c r="BB43" s="150" t="str">
        <f>IF('Физическое развитие'!N33="","",IF('Физическое развитие'!N33=2,"сформирован",IF('Физическое развитие'!N33=0,"не сформирован", "в стадии формирования")))</f>
        <v/>
      </c>
      <c r="BC43" s="150" t="str">
        <f>IF('Физическое развитие'!O33="","",IF('Физическое развитие'!O33=2,"сформирован",IF('Физическое развитие'!O33=0,"не сформирован", "в стадии формирования")))</f>
        <v/>
      </c>
      <c r="BD43" s="150" t="str">
        <f>IF('Физическое развитие'!P33="","",IF('Физическое развитие'!P33=2,"сформирован",IF('Физическое развитие'!P33=0,"не сформирован", "в стадии формирования")))</f>
        <v/>
      </c>
      <c r="BE43" s="150" t="str">
        <f>IF('Физическое развитие'!S33="","",IF('Физическое развитие'!S33=2,"сформирован",IF('Физическое развитие'!S33=0,"не сформирован", "в стадии формирования")))</f>
        <v/>
      </c>
      <c r="BF43" s="150"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355">
        <f>'целевые ориентиры'!BG43</f>
        <v>0</v>
      </c>
      <c r="BH43" s="150"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150"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150"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150"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150"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150"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150"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150"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150"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150"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150" t="str">
        <f>IF('Физическое развитие'!N33="","",IF('Физическое развитие'!N33=2,"сформирован",IF('Физическое развитие'!N33=0,"не сформирован", "в стадии формирования")))</f>
        <v/>
      </c>
      <c r="BT43" s="150" t="str">
        <f>IF('Физическое развитие'!Q33="","",IF('Физическое развитие'!Q33=2,"сформирован",IF('Физическое развитие'!Q33=0,"не сформирован", "в стадии формирования")))</f>
        <v/>
      </c>
      <c r="BU43" s="150" t="str">
        <f>IF('Физическое развитие'!U33="","",IF('Физическое развитие'!U33=2,"сформирован",IF('Физическое развитие'!U33=0,"не сформирован", "в стадии формирования")))</f>
        <v/>
      </c>
      <c r="BV43" s="150" t="str">
        <f>IF('Физическое развитие'!X33="","",IF('Физическое развитие'!X33=2,"сформирован",IF('Физическое развитие'!X33=0,"не сформирован", "в стадии формирования")))</f>
        <v/>
      </c>
      <c r="BW43" s="150" t="str">
        <f>IF('Физическое развитие'!Y33="","",IF('Физическое развитие'!Y33=2,"сформирован",IF('Физическое развитие'!Y33=0,"не сформирован", "в стадии формирования")))</f>
        <v/>
      </c>
      <c r="BX43" s="150" t="e">
        <f>IF('Физическое развитие'!#REF!="","",IF('Физическое развитие'!#REF!=2,"сформирован",IF('Физическое развитие'!#REF!=0,"не сформирован", "в стадии формирования")))</f>
        <v>#REF!</v>
      </c>
      <c r="BY43" s="150" t="str">
        <f>IF('Физическое развитие'!Z33="","",IF('Физическое развитие'!Z33=2,"сформирован",IF('Физическое развитие'!Z33=0,"не сформирован", "в стадии формирования")))</f>
        <v/>
      </c>
      <c r="BZ43" s="150" t="e">
        <f>IF('Физическое развитие'!#REF!="","",IF('Физическое развитие'!#REF!=2,"сформирован",IF('Физическое развитие'!#REF!=0,"не сформирован", "в стадии формирования")))</f>
        <v>#REF!</v>
      </c>
      <c r="CA43" s="180"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355">
        <f>'целевые ориентиры'!BY43</f>
        <v>0</v>
      </c>
      <c r="CC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150"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150"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150"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150" t="str">
        <f>IF('Познавательное развитие'!D34="","",IF('Познавательное развитие'!D34=2,"сформирован",IF('Познавательное развитие'!D34=0,"не сформирован", "в стадии формирования")))</f>
        <v/>
      </c>
      <c r="CI43" s="150" t="str">
        <f>IF('Познавательное развитие'!E34="","",IF('Познавательное развитие'!E34=2,"сформирован",IF('Познавательное развитие'!E34=0,"не сформирован", "в стадии формирования")))</f>
        <v/>
      </c>
      <c r="CJ43" s="150" t="e">
        <f>IF('Познавательное развитие'!#REF!="","",IF('Познавательное развитие'!#REF!=2,"сформирован",IF('Познавательное развитие'!#REF!=0,"не сформирован", "в стадии формирования")))</f>
        <v>#REF!</v>
      </c>
      <c r="CK43" s="150" t="str">
        <f>IF('Познавательное развитие'!F34="","",IF('Познавательное развитие'!F34=2,"сформирован",IF('Познавательное развитие'!F34=0,"не сформирован", "в стадии формирования")))</f>
        <v/>
      </c>
      <c r="CL43" s="150" t="str">
        <f>IF('Познавательное развитие'!I34="","",IF('Познавательное развитие'!I34=2,"сформирован",IF('Познавательное развитие'!I34=0,"не сформирован", "в стадии формирования")))</f>
        <v/>
      </c>
      <c r="CM43" s="150" t="str">
        <f>IF('Познавательное развитие'!J34="","",IF('Познавательное развитие'!J34=2,"сформирован",IF('Познавательное развитие'!J34=0,"не сформирован", "в стадии формирования")))</f>
        <v/>
      </c>
      <c r="CN43" s="150" t="str">
        <f>IF('Познавательное развитие'!K34="","",IF('Познавательное развитие'!K34=2,"сформирован",IF('Познавательное развитие'!K34=0,"не сформирован", "в стадии формирования")))</f>
        <v/>
      </c>
      <c r="CO43" s="150" t="str">
        <f>IF('Познавательное развитие'!L34="","",IF('Познавательное развитие'!L34=2,"сформирован",IF('Познавательное развитие'!L34=0,"не сформирован", "в стадии формирования")))</f>
        <v/>
      </c>
      <c r="CP43" s="150" t="e">
        <f>IF('Познавательное развитие'!#REF!="","",IF('Познавательное развитие'!#REF!=2,"сформирован",IF('Познавательное развитие'!#REF!=0,"не сформирован", "в стадии формирования")))</f>
        <v>#REF!</v>
      </c>
      <c r="CQ43" s="150" t="str">
        <f>IF('Познавательное развитие'!M34="","",IF('Познавательное развитие'!M34=2,"сформирован",IF('Познавательное развитие'!M34=0,"не сформирован", "в стадии формирования")))</f>
        <v/>
      </c>
      <c r="CR43" s="150" t="str">
        <f>IF('Познавательное развитие'!S34="","",IF('Познавательное развитие'!S34=2,"сформирован",IF('Познавательное развитие'!S34=0,"не сформирован", "в стадии формирования")))</f>
        <v/>
      </c>
      <c r="CS43" s="150" t="str">
        <f>IF('Познавательное развитие'!T34="","",IF('Познавательное развитие'!T34=2,"сформирован",IF('Познавательное развитие'!T34=0,"не сформирован", "в стадии формирования")))</f>
        <v/>
      </c>
      <c r="CT43" s="150" t="str">
        <f>IF('Познавательное развитие'!V34="","",IF('Познавательное развитие'!V34=2,"сформирован",IF('Познавательное развитие'!V34=0,"не сформирован", "в стадии формирования")))</f>
        <v/>
      </c>
      <c r="CU43" s="150" t="str">
        <f>IF('Познавательное развитие'!AD34="","",IF('Познавательное развитие'!AD34=2,"сформирован",IF('Познавательное развитие'!AD34=0,"не сформирован", "в стадии формирования")))</f>
        <v/>
      </c>
      <c r="CV43" s="150" t="e">
        <f>IF('Познавательное развитие'!#REF!="","",IF('Познавательное развитие'!#REF!=2,"сформирован",IF('Познавательное развитие'!#REF!=0,"не сформирован", "в стадии формирования")))</f>
        <v>#REF!</v>
      </c>
      <c r="CW43" s="150" t="str">
        <f>IF('Познавательное развитие'!AI34="","",IF('Познавательное развитие'!AI34=2,"сформирован",IF('Познавательное развитие'!AI34=0,"не сформирован", "в стадии формирования")))</f>
        <v/>
      </c>
      <c r="CX43" s="150" t="str">
        <f>IF('Познавательное развитие'!AK34="","",IF('Познавательное развитие'!AK34=2,"сформирован",IF('Познавательное развитие'!AK34=0,"не сформирован", "в стадии формирования")))</f>
        <v/>
      </c>
      <c r="CY43" s="150" t="e">
        <f>IF('Познавательное развитие'!#REF!="","",IF('Познавательное развитие'!#REF!=2,"сформирован",IF('Познавательное развитие'!#REF!=0,"не сформирован", "в стадии формирования")))</f>
        <v>#REF!</v>
      </c>
      <c r="CZ43" s="150" t="str">
        <f>IF('Познавательное развитие'!AL34="","",IF('Познавательное развитие'!AL34=2,"сформирован",IF('Познавательное развитие'!AL34=0,"не сформирован", "в стадии формирования")))</f>
        <v/>
      </c>
      <c r="DA43" s="150" t="str">
        <f>IF('Речевое развитие'!S33="","",IF('Речевое развитие'!S33=2,"сформирован",IF('Речевое развитие'!S33=0,"не сформирован", "в стадии формирования")))</f>
        <v/>
      </c>
      <c r="DB43" s="150" t="str">
        <f>IF('Речевое развитие'!T33="","",IF('Речевое развитие'!T33=2,"сформирован",IF('Речевое развитие'!T33=0,"не сформирован", "в стадии формирования")))</f>
        <v/>
      </c>
      <c r="DC43" s="150" t="str">
        <f>IF('Речевое развитие'!U33="","",IF('Речевое развитие'!U33=2,"сформирован",IF('Речевое развитие'!U33=0,"не сформирован", "в стадии формирования")))</f>
        <v/>
      </c>
      <c r="DD43" s="150" t="str">
        <f>IF('Речевое развитие'!V33="","",IF('Речевое развитие'!V33=2,"сформирован",IF('Речевое развитие'!V33=0,"не сформирован", "в стадии формирования")))</f>
        <v/>
      </c>
      <c r="DE43" s="150"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150"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150"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180"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151" t="str">
        <f>'целевые ориентиры'!DC33</f>
        <v/>
      </c>
    </row>
    <row r="44" spans="1:113" s="96" customFormat="1" hidden="1">
      <c r="A44" s="96">
        <f>список!A32</f>
        <v>31</v>
      </c>
      <c r="B44" s="153" t="str">
        <f>IF(список!B42="","",список!B42)</f>
        <v/>
      </c>
      <c r="C44" s="149" t="str">
        <f>IF(список!C42="","",список!C42)</f>
        <v/>
      </c>
      <c r="D44" s="155"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96"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96"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96"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96"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96" t="str">
        <f>IF('Познавательное развитие'!H35="","",IF('Познавательное развитие'!H35=2,"сформирован",IF('Познавательное развитие'!H35=0,"не сформирован", "в стадии формирования")))</f>
        <v/>
      </c>
      <c r="K44" s="96" t="e">
        <f>IF('Познавательное развитие'!#REF!="","",IF('Познавательное развитие'!#REF!=2,"сформирован",IF('Познавательное развитие'!#REF!=0,"не сформирован", "в стадии формирования")))</f>
        <v>#REF!</v>
      </c>
      <c r="L44" s="96" t="str">
        <f>IF('Речевое развитие'!X34="","",IF('Речевое развитие'!X34=2,"сформирован",IF('Речевое развитие'!X34=0,"не сформирован", "в стадии формирования")))</f>
        <v/>
      </c>
      <c r="M44" s="96"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149" t="str">
        <f>IF('Физическое развитие'!M34="","",IF('Физическое развитие'!M34=2,"сформирован",IF('Физическое развитие'!M34=0,"не сформирован", "в стадии формирования")))</f>
        <v/>
      </c>
      <c r="O44" s="166"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355">
        <f>'целевые ориентиры'!M44</f>
        <v>0</v>
      </c>
      <c r="Q44" s="177"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177"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177"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177"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7"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178"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178"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178"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179"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180"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151" t="str">
        <f>'целевые ориентиры'!X34</f>
        <v/>
      </c>
      <c r="AB44" s="17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171" t="str">
        <f>IF('Познавательное развитие'!U35="","",IF('Познавательное развитие'!U35=2,"сформирован",IF('Познавательное развитие'!U35=0,"не сформирован", "в стадии формирования")))</f>
        <v/>
      </c>
      <c r="AD44" s="170" t="str">
        <f>IF('Речевое развитие'!W34="","",IF('Речевое развитие'!W34=2,"сформирован",IF('Речевое развитие'!W34=0,"не сформирован", "в стадии формирования")))</f>
        <v/>
      </c>
      <c r="AE44" s="181"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181"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181"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170" t="str">
        <f>IF('Физическое развитие'!T34="","",IF('Физическое развитие'!T34=2,"сформирован",IF('Физическое развитие'!T34=0,"не сформирован", "в стадии формирования")))</f>
        <v/>
      </c>
      <c r="AI44" s="180"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151" t="str">
        <f>'целевые ориентиры'!AH34</f>
        <v/>
      </c>
      <c r="AK44" s="172" t="str">
        <f>IF('Речевое развитие'!D34="","",IF('Речевое развитие'!D34=2,"сформирован",IF('Речевое развитие'!D34=0,"не сформирован", "в стадии формирования")))</f>
        <v/>
      </c>
      <c r="AL44" s="150" t="str">
        <f>IF('Речевое развитие'!F34="","",IF('Речевое развитие'!F34=2,"сформирован",IF('Речевое развитие'!F34=0,"не сформирован", "в стадии формирования")))</f>
        <v/>
      </c>
      <c r="AM44" s="150" t="str">
        <f>IF('Речевое развитие'!H34="","",IF('Речевое развитие'!H34=2,"сформирован",IF('Речевое развитие'!H34=0,"не сформирован", "в стадии формирования")))</f>
        <v/>
      </c>
      <c r="AN44" s="150" t="str">
        <f>IF('Речевое развитие'!I34="","",IF('Речевое развитие'!I34=2,"сформирован",IF('Речевое развитие'!I34=0,"не сформирован", "в стадии формирования")))</f>
        <v/>
      </c>
      <c r="AO44" s="150" t="str">
        <f>IF('Речевое развитие'!J34="","",IF('Речевое развитие'!J34=2,"сформирован",IF('Речевое развитие'!J34=0,"не сформирован", "в стадии формирования")))</f>
        <v/>
      </c>
      <c r="AP44" s="150" t="str">
        <f>IF('Речевое развитие'!K34="","",IF('Речевое развитие'!K34=2,"сформирован",IF('Речевое развитие'!K34=0,"не сформирован", "в стадии формирования")))</f>
        <v/>
      </c>
      <c r="AQ44" s="150" t="str">
        <f>IF('Речевое развитие'!M34="","",IF('Речевое развитие'!M34=2,"сформирован",IF('Речевое развитие'!M34=0,"не сформирован", "в стадии формирования")))</f>
        <v/>
      </c>
      <c r="AR44" s="150" t="str">
        <f>IF('Речевое развитие'!N34="","",IF('Речевое развитие'!N34=2,"сформирован",IF('Речевое развитие'!N34=0,"не сформирован", "в стадии формирования")))</f>
        <v/>
      </c>
      <c r="AS44" s="150" t="str">
        <f>IF('Речевое развитие'!O34="","",IF('Речевое развитие'!O34=2,"сформирован",IF('Речевое развитие'!O34=0,"не сформирован", "в стадии формирования")))</f>
        <v/>
      </c>
      <c r="AT44" s="180"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355">
        <f>'целевые ориентиры'!AR44</f>
        <v>0</v>
      </c>
      <c r="AV44" s="150" t="str">
        <f>IF('Физическое развитие'!D34="","",IF('Физическое развитие'!D34=2,"сформирован",IF('Физическое развитие'!D34=0,"не сформирован", "в стадии формирования")))</f>
        <v/>
      </c>
      <c r="AW44" s="150" t="str">
        <f>IF('Физическое развитие'!E34="","",IF('Физическое развитие'!E34=2,"сформирован",IF('Физическое развитие'!E34=0,"не сформирован", "в стадии формирования")))</f>
        <v/>
      </c>
      <c r="AX44" s="150" t="str">
        <f>IF('Физическое развитие'!G34="","",IF('Физическое развитие'!G34=2,"сформирован",IF('Физическое развитие'!G34=0,"не сформирован", "в стадии формирования")))</f>
        <v/>
      </c>
      <c r="AY44" s="150" t="e">
        <f>IF('Физическое развитие'!#REF!="","",IF('Физическое развитие'!#REF!=2,"сформирован",IF('Физическое развитие'!#REF!=0,"не сформирован", "в стадии формирования")))</f>
        <v>#REF!</v>
      </c>
      <c r="AZ44" s="150" t="str">
        <f>IF('Физическое развитие'!H34="","",IF('Физическое развитие'!H34=2,"сформирован",IF('Физическое развитие'!H34=0,"не сформирован", "в стадии формирования")))</f>
        <v/>
      </c>
      <c r="BA44" s="150" t="str">
        <f>IF('Физическое развитие'!I34="","",IF('Физическое развитие'!I34=2,"сформирован",IF('Физическое развитие'!I34=0,"не сформирован", "в стадии формирования")))</f>
        <v/>
      </c>
      <c r="BB44" s="150" t="str">
        <f>IF('Физическое развитие'!N34="","",IF('Физическое развитие'!N34=2,"сформирован",IF('Физическое развитие'!N34=0,"не сформирован", "в стадии формирования")))</f>
        <v/>
      </c>
      <c r="BC44" s="150" t="str">
        <f>IF('Физическое развитие'!O34="","",IF('Физическое развитие'!O34=2,"сформирован",IF('Физическое развитие'!O34=0,"не сформирован", "в стадии формирования")))</f>
        <v/>
      </c>
      <c r="BD44" s="150" t="str">
        <f>IF('Физическое развитие'!P34="","",IF('Физическое развитие'!P34=2,"сформирован",IF('Физическое развитие'!P34=0,"не сформирован", "в стадии формирования")))</f>
        <v/>
      </c>
      <c r="BE44" s="150" t="str">
        <f>IF('Физическое развитие'!S34="","",IF('Физическое развитие'!S34=2,"сформирован",IF('Физическое развитие'!S34=0,"не сформирован", "в стадии формирования")))</f>
        <v/>
      </c>
      <c r="BF44" s="150"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355">
        <f>'целевые ориентиры'!BG44</f>
        <v>0</v>
      </c>
      <c r="BH44" s="150"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150"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150"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150"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150"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150"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150"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150"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150"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150"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150" t="str">
        <f>IF('Физическое развитие'!N34="","",IF('Физическое развитие'!N34=2,"сформирован",IF('Физическое развитие'!N34=0,"не сформирован", "в стадии формирования")))</f>
        <v/>
      </c>
      <c r="BT44" s="150" t="str">
        <f>IF('Физическое развитие'!Q34="","",IF('Физическое развитие'!Q34=2,"сформирован",IF('Физическое развитие'!Q34=0,"не сформирован", "в стадии формирования")))</f>
        <v/>
      </c>
      <c r="BU44" s="150" t="str">
        <f>IF('Физическое развитие'!U34="","",IF('Физическое развитие'!U34=2,"сформирован",IF('Физическое развитие'!U34=0,"не сформирован", "в стадии формирования")))</f>
        <v/>
      </c>
      <c r="BV44" s="150" t="str">
        <f>IF('Физическое развитие'!X34="","",IF('Физическое развитие'!X34=2,"сформирован",IF('Физическое развитие'!X34=0,"не сформирован", "в стадии формирования")))</f>
        <v/>
      </c>
      <c r="BW44" s="150" t="str">
        <f>IF('Физическое развитие'!Y34="","",IF('Физическое развитие'!Y34=2,"сформирован",IF('Физическое развитие'!Y34=0,"не сформирован", "в стадии формирования")))</f>
        <v/>
      </c>
      <c r="BX44" s="150" t="e">
        <f>IF('Физическое развитие'!#REF!="","",IF('Физическое развитие'!#REF!=2,"сформирован",IF('Физическое развитие'!#REF!=0,"не сформирован", "в стадии формирования")))</f>
        <v>#REF!</v>
      </c>
      <c r="BY44" s="150" t="str">
        <f>IF('Физическое развитие'!Z34="","",IF('Физическое развитие'!Z34=2,"сформирован",IF('Физическое развитие'!Z34=0,"не сформирован", "в стадии формирования")))</f>
        <v/>
      </c>
      <c r="BZ44" s="150" t="e">
        <f>IF('Физическое развитие'!#REF!="","",IF('Физическое развитие'!#REF!=2,"сформирован",IF('Физическое развитие'!#REF!=0,"не сформирован", "в стадии формирования")))</f>
        <v>#REF!</v>
      </c>
      <c r="CA44" s="180"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355">
        <f>'целевые ориентиры'!BY44</f>
        <v>0</v>
      </c>
      <c r="CC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150"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150"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150"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150" t="str">
        <f>IF('Познавательное развитие'!D35="","",IF('Познавательное развитие'!D35=2,"сформирован",IF('Познавательное развитие'!D35=0,"не сформирован", "в стадии формирования")))</f>
        <v/>
      </c>
      <c r="CI44" s="150" t="str">
        <f>IF('Познавательное развитие'!E35="","",IF('Познавательное развитие'!E35=2,"сформирован",IF('Познавательное развитие'!E35=0,"не сформирован", "в стадии формирования")))</f>
        <v/>
      </c>
      <c r="CJ44" s="150" t="e">
        <f>IF('Познавательное развитие'!#REF!="","",IF('Познавательное развитие'!#REF!=2,"сформирован",IF('Познавательное развитие'!#REF!=0,"не сформирован", "в стадии формирования")))</f>
        <v>#REF!</v>
      </c>
      <c r="CK44" s="150" t="str">
        <f>IF('Познавательное развитие'!F35="","",IF('Познавательное развитие'!F35=2,"сформирован",IF('Познавательное развитие'!F35=0,"не сформирован", "в стадии формирования")))</f>
        <v/>
      </c>
      <c r="CL44" s="150" t="str">
        <f>IF('Познавательное развитие'!I35="","",IF('Познавательное развитие'!I35=2,"сформирован",IF('Познавательное развитие'!I35=0,"не сформирован", "в стадии формирования")))</f>
        <v/>
      </c>
      <c r="CM44" s="150" t="str">
        <f>IF('Познавательное развитие'!J35="","",IF('Познавательное развитие'!J35=2,"сформирован",IF('Познавательное развитие'!J35=0,"не сформирован", "в стадии формирования")))</f>
        <v/>
      </c>
      <c r="CN44" s="150" t="str">
        <f>IF('Познавательное развитие'!K35="","",IF('Познавательное развитие'!K35=2,"сформирован",IF('Познавательное развитие'!K35=0,"не сформирован", "в стадии формирования")))</f>
        <v/>
      </c>
      <c r="CO44" s="150" t="str">
        <f>IF('Познавательное развитие'!L35="","",IF('Познавательное развитие'!L35=2,"сформирован",IF('Познавательное развитие'!L35=0,"не сформирован", "в стадии формирования")))</f>
        <v/>
      </c>
      <c r="CP44" s="150" t="e">
        <f>IF('Познавательное развитие'!#REF!="","",IF('Познавательное развитие'!#REF!=2,"сформирован",IF('Познавательное развитие'!#REF!=0,"не сформирован", "в стадии формирования")))</f>
        <v>#REF!</v>
      </c>
      <c r="CQ44" s="150" t="str">
        <f>IF('Познавательное развитие'!M35="","",IF('Познавательное развитие'!M35=2,"сформирован",IF('Познавательное развитие'!M35=0,"не сформирован", "в стадии формирования")))</f>
        <v/>
      </c>
      <c r="CR44" s="150" t="str">
        <f>IF('Познавательное развитие'!S35="","",IF('Познавательное развитие'!S35=2,"сформирован",IF('Познавательное развитие'!S35=0,"не сформирован", "в стадии формирования")))</f>
        <v/>
      </c>
      <c r="CS44" s="150" t="str">
        <f>IF('Познавательное развитие'!T35="","",IF('Познавательное развитие'!T35=2,"сформирован",IF('Познавательное развитие'!T35=0,"не сформирован", "в стадии формирования")))</f>
        <v/>
      </c>
      <c r="CT44" s="150" t="str">
        <f>IF('Познавательное развитие'!V35="","",IF('Познавательное развитие'!V35=2,"сформирован",IF('Познавательное развитие'!V35=0,"не сформирован", "в стадии формирования")))</f>
        <v/>
      </c>
      <c r="CU44" s="150" t="str">
        <f>IF('Познавательное развитие'!AD35="","",IF('Познавательное развитие'!AD35=2,"сформирован",IF('Познавательное развитие'!AD35=0,"не сформирован", "в стадии формирования")))</f>
        <v/>
      </c>
      <c r="CV44" s="150" t="e">
        <f>IF('Познавательное развитие'!#REF!="","",IF('Познавательное развитие'!#REF!=2,"сформирован",IF('Познавательное развитие'!#REF!=0,"не сформирован", "в стадии формирования")))</f>
        <v>#REF!</v>
      </c>
      <c r="CW44" s="150" t="str">
        <f>IF('Познавательное развитие'!AI35="","",IF('Познавательное развитие'!AI35=2,"сформирован",IF('Познавательное развитие'!AI35=0,"не сформирован", "в стадии формирования")))</f>
        <v/>
      </c>
      <c r="CX44" s="150" t="str">
        <f>IF('Познавательное развитие'!AK35="","",IF('Познавательное развитие'!AK35=2,"сформирован",IF('Познавательное развитие'!AK35=0,"не сформирован", "в стадии формирования")))</f>
        <v/>
      </c>
      <c r="CY44" s="150" t="e">
        <f>IF('Познавательное развитие'!#REF!="","",IF('Познавательное развитие'!#REF!=2,"сформирован",IF('Познавательное развитие'!#REF!=0,"не сформирован", "в стадии формирования")))</f>
        <v>#REF!</v>
      </c>
      <c r="CZ44" s="150" t="str">
        <f>IF('Познавательное развитие'!AL35="","",IF('Познавательное развитие'!AL35=2,"сформирован",IF('Познавательное развитие'!AL35=0,"не сформирован", "в стадии формирования")))</f>
        <v/>
      </c>
      <c r="DA44" s="150" t="str">
        <f>IF('Речевое развитие'!S34="","",IF('Речевое развитие'!S34=2,"сформирован",IF('Речевое развитие'!S34=0,"не сформирован", "в стадии формирования")))</f>
        <v/>
      </c>
      <c r="DB44" s="150" t="str">
        <f>IF('Речевое развитие'!T34="","",IF('Речевое развитие'!T34=2,"сформирован",IF('Речевое развитие'!T34=0,"не сформирован", "в стадии формирования")))</f>
        <v/>
      </c>
      <c r="DC44" s="150" t="str">
        <f>IF('Речевое развитие'!U34="","",IF('Речевое развитие'!U34=2,"сформирован",IF('Речевое развитие'!U34=0,"не сформирован", "в стадии формирования")))</f>
        <v/>
      </c>
      <c r="DD44" s="150" t="str">
        <f>IF('Речевое развитие'!V34="","",IF('Речевое развитие'!V34=2,"сформирован",IF('Речевое развитие'!V34=0,"не сформирован", "в стадии формирования")))</f>
        <v/>
      </c>
      <c r="DE44" s="150"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150"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150"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180"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151" t="str">
        <f>'целевые ориентиры'!DC34</f>
        <v/>
      </c>
    </row>
    <row r="45" spans="1:113" s="96" customFormat="1" hidden="1">
      <c r="A45" s="96">
        <f>список!A33</f>
        <v>32</v>
      </c>
      <c r="B45" s="153" t="str">
        <f>IF(список!B43="","",список!B43)</f>
        <v/>
      </c>
      <c r="C45" s="149" t="str">
        <f>IF(список!C43="","",список!C43)</f>
        <v/>
      </c>
      <c r="D45" s="155"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96"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96"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96"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96"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96" t="str">
        <f>IF('Познавательное развитие'!H36="","",IF('Познавательное развитие'!H36=2,"сформирован",IF('Познавательное развитие'!H36=0,"не сформирован", "в стадии формирования")))</f>
        <v/>
      </c>
      <c r="K45" s="96" t="e">
        <f>IF('Познавательное развитие'!#REF!="","",IF('Познавательное развитие'!#REF!=2,"сформирован",IF('Познавательное развитие'!#REF!=0,"не сформирован", "в стадии формирования")))</f>
        <v>#REF!</v>
      </c>
      <c r="L45" s="96" t="str">
        <f>IF('Речевое развитие'!X35="","",IF('Речевое развитие'!X35=2,"сформирован",IF('Речевое развитие'!X35=0,"не сформирован", "в стадии формирования")))</f>
        <v/>
      </c>
      <c r="M45" s="96"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149" t="str">
        <f>IF('Физическое развитие'!M35="","",IF('Физическое развитие'!M35=2,"сформирован",IF('Физическое развитие'!M35=0,"не сформирован", "в стадии формирования")))</f>
        <v/>
      </c>
      <c r="O45" s="166"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355">
        <f>'целевые ориентиры'!M45</f>
        <v>0</v>
      </c>
      <c r="Q45" s="177"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177"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177"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177"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7"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178"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178"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178"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179"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180"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151" t="str">
        <f>'целевые ориентиры'!X35</f>
        <v/>
      </c>
      <c r="AB45" s="17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171" t="str">
        <f>IF('Познавательное развитие'!U36="","",IF('Познавательное развитие'!U36=2,"сформирован",IF('Познавательное развитие'!U36=0,"не сформирован", "в стадии формирования")))</f>
        <v/>
      </c>
      <c r="AD45" s="170" t="str">
        <f>IF('Речевое развитие'!W35="","",IF('Речевое развитие'!W35=2,"сформирован",IF('Речевое развитие'!W35=0,"не сформирован", "в стадии формирования")))</f>
        <v/>
      </c>
      <c r="AE45" s="181"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181"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181"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170" t="str">
        <f>IF('Физическое развитие'!T35="","",IF('Физическое развитие'!T35=2,"сформирован",IF('Физическое развитие'!T35=0,"не сформирован", "в стадии формирования")))</f>
        <v/>
      </c>
      <c r="AI45" s="180"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151" t="str">
        <f>'целевые ориентиры'!AH35</f>
        <v/>
      </c>
      <c r="AK45" s="172" t="str">
        <f>IF('Речевое развитие'!D35="","",IF('Речевое развитие'!D35=2,"сформирован",IF('Речевое развитие'!D35=0,"не сформирован", "в стадии формирования")))</f>
        <v/>
      </c>
      <c r="AL45" s="150" t="str">
        <f>IF('Речевое развитие'!F35="","",IF('Речевое развитие'!F35=2,"сформирован",IF('Речевое развитие'!F35=0,"не сформирован", "в стадии формирования")))</f>
        <v/>
      </c>
      <c r="AM45" s="150" t="str">
        <f>IF('Речевое развитие'!H35="","",IF('Речевое развитие'!H35=2,"сформирован",IF('Речевое развитие'!H35=0,"не сформирован", "в стадии формирования")))</f>
        <v/>
      </c>
      <c r="AN45" s="150" t="str">
        <f>IF('Речевое развитие'!I35="","",IF('Речевое развитие'!I35=2,"сформирован",IF('Речевое развитие'!I35=0,"не сформирован", "в стадии формирования")))</f>
        <v/>
      </c>
      <c r="AO45" s="150" t="str">
        <f>IF('Речевое развитие'!J35="","",IF('Речевое развитие'!J35=2,"сформирован",IF('Речевое развитие'!J35=0,"не сформирован", "в стадии формирования")))</f>
        <v/>
      </c>
      <c r="AP45" s="150" t="str">
        <f>IF('Речевое развитие'!K35="","",IF('Речевое развитие'!K35=2,"сформирован",IF('Речевое развитие'!K35=0,"не сформирован", "в стадии формирования")))</f>
        <v/>
      </c>
      <c r="AQ45" s="150" t="str">
        <f>IF('Речевое развитие'!M35="","",IF('Речевое развитие'!M35=2,"сформирован",IF('Речевое развитие'!M35=0,"не сформирован", "в стадии формирования")))</f>
        <v/>
      </c>
      <c r="AR45" s="150" t="str">
        <f>IF('Речевое развитие'!N35="","",IF('Речевое развитие'!N35=2,"сформирован",IF('Речевое развитие'!N35=0,"не сформирован", "в стадии формирования")))</f>
        <v/>
      </c>
      <c r="AS45" s="150" t="str">
        <f>IF('Речевое развитие'!O35="","",IF('Речевое развитие'!O35=2,"сформирован",IF('Речевое развитие'!O35=0,"не сформирован", "в стадии формирования")))</f>
        <v/>
      </c>
      <c r="AT45" s="180"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355">
        <f>'целевые ориентиры'!AR45</f>
        <v>0</v>
      </c>
      <c r="AV45" s="150" t="str">
        <f>IF('Физическое развитие'!D35="","",IF('Физическое развитие'!D35=2,"сформирован",IF('Физическое развитие'!D35=0,"не сформирован", "в стадии формирования")))</f>
        <v/>
      </c>
      <c r="AW45" s="150" t="str">
        <f>IF('Физическое развитие'!E35="","",IF('Физическое развитие'!E35=2,"сформирован",IF('Физическое развитие'!E35=0,"не сформирован", "в стадии формирования")))</f>
        <v/>
      </c>
      <c r="AX45" s="150" t="str">
        <f>IF('Физическое развитие'!G35="","",IF('Физическое развитие'!G35=2,"сформирован",IF('Физическое развитие'!G35=0,"не сформирован", "в стадии формирования")))</f>
        <v/>
      </c>
      <c r="AY45" s="150" t="e">
        <f>IF('Физическое развитие'!#REF!="","",IF('Физическое развитие'!#REF!=2,"сформирован",IF('Физическое развитие'!#REF!=0,"не сформирован", "в стадии формирования")))</f>
        <v>#REF!</v>
      </c>
      <c r="AZ45" s="150" t="str">
        <f>IF('Физическое развитие'!H35="","",IF('Физическое развитие'!H35=2,"сформирован",IF('Физическое развитие'!H35=0,"не сформирован", "в стадии формирования")))</f>
        <v/>
      </c>
      <c r="BA45" s="150" t="str">
        <f>IF('Физическое развитие'!I35="","",IF('Физическое развитие'!I35=2,"сформирован",IF('Физическое развитие'!I35=0,"не сформирован", "в стадии формирования")))</f>
        <v/>
      </c>
      <c r="BB45" s="150" t="str">
        <f>IF('Физическое развитие'!N35="","",IF('Физическое развитие'!N35=2,"сформирован",IF('Физическое развитие'!N35=0,"не сформирован", "в стадии формирования")))</f>
        <v/>
      </c>
      <c r="BC45" s="150" t="str">
        <f>IF('Физическое развитие'!O35="","",IF('Физическое развитие'!O35=2,"сформирован",IF('Физическое развитие'!O35=0,"не сформирован", "в стадии формирования")))</f>
        <v/>
      </c>
      <c r="BD45" s="150" t="str">
        <f>IF('Физическое развитие'!P35="","",IF('Физическое развитие'!P35=2,"сформирован",IF('Физическое развитие'!P35=0,"не сформирован", "в стадии формирования")))</f>
        <v/>
      </c>
      <c r="BE45" s="150" t="str">
        <f>IF('Физическое развитие'!S35="","",IF('Физическое развитие'!S35=2,"сформирован",IF('Физическое развитие'!S35=0,"не сформирован", "в стадии формирования")))</f>
        <v/>
      </c>
      <c r="BF45" s="150"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355">
        <f>'целевые ориентиры'!BG45</f>
        <v>0</v>
      </c>
      <c r="BH45" s="150"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150"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150"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150"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150"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150"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150"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150"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150"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150"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150" t="str">
        <f>IF('Физическое развитие'!N35="","",IF('Физическое развитие'!N35=2,"сформирован",IF('Физическое развитие'!N35=0,"не сформирован", "в стадии формирования")))</f>
        <v/>
      </c>
      <c r="BT45" s="150" t="str">
        <f>IF('Физическое развитие'!Q35="","",IF('Физическое развитие'!Q35=2,"сформирован",IF('Физическое развитие'!Q35=0,"не сформирован", "в стадии формирования")))</f>
        <v/>
      </c>
      <c r="BU45" s="150" t="str">
        <f>IF('Физическое развитие'!U35="","",IF('Физическое развитие'!U35=2,"сформирован",IF('Физическое развитие'!U35=0,"не сформирован", "в стадии формирования")))</f>
        <v/>
      </c>
      <c r="BV45" s="150" t="str">
        <f>IF('Физическое развитие'!X35="","",IF('Физическое развитие'!X35=2,"сформирован",IF('Физическое развитие'!X35=0,"не сформирован", "в стадии формирования")))</f>
        <v/>
      </c>
      <c r="BW45" s="150" t="str">
        <f>IF('Физическое развитие'!Y35="","",IF('Физическое развитие'!Y35=2,"сформирован",IF('Физическое развитие'!Y35=0,"не сформирован", "в стадии формирования")))</f>
        <v/>
      </c>
      <c r="BX45" s="150" t="e">
        <f>IF('Физическое развитие'!#REF!="","",IF('Физическое развитие'!#REF!=2,"сформирован",IF('Физическое развитие'!#REF!=0,"не сформирован", "в стадии формирования")))</f>
        <v>#REF!</v>
      </c>
      <c r="BY45" s="150" t="str">
        <f>IF('Физическое развитие'!Z35="","",IF('Физическое развитие'!Z35=2,"сформирован",IF('Физическое развитие'!Z35=0,"не сформирован", "в стадии формирования")))</f>
        <v/>
      </c>
      <c r="BZ45" s="150" t="e">
        <f>IF('Физическое развитие'!#REF!="","",IF('Физическое развитие'!#REF!=2,"сформирован",IF('Физическое развитие'!#REF!=0,"не сформирован", "в стадии формирования")))</f>
        <v>#REF!</v>
      </c>
      <c r="CA45" s="180"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355">
        <f>'целевые ориентиры'!BY45</f>
        <v>0</v>
      </c>
      <c r="CC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150"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150"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150"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150" t="str">
        <f>IF('Познавательное развитие'!D36="","",IF('Познавательное развитие'!D36=2,"сформирован",IF('Познавательное развитие'!D36=0,"не сформирован", "в стадии формирования")))</f>
        <v/>
      </c>
      <c r="CI45" s="150" t="str">
        <f>IF('Познавательное развитие'!E36="","",IF('Познавательное развитие'!E36=2,"сформирован",IF('Познавательное развитие'!E36=0,"не сформирован", "в стадии формирования")))</f>
        <v/>
      </c>
      <c r="CJ45" s="150" t="e">
        <f>IF('Познавательное развитие'!#REF!="","",IF('Познавательное развитие'!#REF!=2,"сформирован",IF('Познавательное развитие'!#REF!=0,"не сформирован", "в стадии формирования")))</f>
        <v>#REF!</v>
      </c>
      <c r="CK45" s="150" t="str">
        <f>IF('Познавательное развитие'!F36="","",IF('Познавательное развитие'!F36=2,"сформирован",IF('Познавательное развитие'!F36=0,"не сформирован", "в стадии формирования")))</f>
        <v/>
      </c>
      <c r="CL45" s="150" t="str">
        <f>IF('Познавательное развитие'!I36="","",IF('Познавательное развитие'!I36=2,"сформирован",IF('Познавательное развитие'!I36=0,"не сформирован", "в стадии формирования")))</f>
        <v/>
      </c>
      <c r="CM45" s="150" t="str">
        <f>IF('Познавательное развитие'!J36="","",IF('Познавательное развитие'!J36=2,"сформирован",IF('Познавательное развитие'!J36=0,"не сформирован", "в стадии формирования")))</f>
        <v/>
      </c>
      <c r="CN45" s="150" t="str">
        <f>IF('Познавательное развитие'!K36="","",IF('Познавательное развитие'!K36=2,"сформирован",IF('Познавательное развитие'!K36=0,"не сформирован", "в стадии формирования")))</f>
        <v/>
      </c>
      <c r="CO45" s="150" t="str">
        <f>IF('Познавательное развитие'!L36="","",IF('Познавательное развитие'!L36=2,"сформирован",IF('Познавательное развитие'!L36=0,"не сформирован", "в стадии формирования")))</f>
        <v/>
      </c>
      <c r="CP45" s="150" t="e">
        <f>IF('Познавательное развитие'!#REF!="","",IF('Познавательное развитие'!#REF!=2,"сформирован",IF('Познавательное развитие'!#REF!=0,"не сформирован", "в стадии формирования")))</f>
        <v>#REF!</v>
      </c>
      <c r="CQ45" s="150" t="str">
        <f>IF('Познавательное развитие'!M36="","",IF('Познавательное развитие'!M36=2,"сформирован",IF('Познавательное развитие'!M36=0,"не сформирован", "в стадии формирования")))</f>
        <v/>
      </c>
      <c r="CR45" s="150" t="str">
        <f>IF('Познавательное развитие'!S36="","",IF('Познавательное развитие'!S36=2,"сформирован",IF('Познавательное развитие'!S36=0,"не сформирован", "в стадии формирования")))</f>
        <v/>
      </c>
      <c r="CS45" s="150" t="str">
        <f>IF('Познавательное развитие'!T36="","",IF('Познавательное развитие'!T36=2,"сформирован",IF('Познавательное развитие'!T36=0,"не сформирован", "в стадии формирования")))</f>
        <v/>
      </c>
      <c r="CT45" s="150" t="str">
        <f>IF('Познавательное развитие'!V36="","",IF('Познавательное развитие'!V36=2,"сформирован",IF('Познавательное развитие'!V36=0,"не сформирован", "в стадии формирования")))</f>
        <v/>
      </c>
      <c r="CU45" s="150" t="str">
        <f>IF('Познавательное развитие'!AD36="","",IF('Познавательное развитие'!AD36=2,"сформирован",IF('Познавательное развитие'!AD36=0,"не сформирован", "в стадии формирования")))</f>
        <v/>
      </c>
      <c r="CV45" s="150" t="e">
        <f>IF('Познавательное развитие'!#REF!="","",IF('Познавательное развитие'!#REF!=2,"сформирован",IF('Познавательное развитие'!#REF!=0,"не сформирован", "в стадии формирования")))</f>
        <v>#REF!</v>
      </c>
      <c r="CW45" s="150" t="str">
        <f>IF('Познавательное развитие'!AI36="","",IF('Познавательное развитие'!AI36=2,"сформирован",IF('Познавательное развитие'!AI36=0,"не сформирован", "в стадии формирования")))</f>
        <v/>
      </c>
      <c r="CX45" s="150" t="str">
        <f>IF('Познавательное развитие'!AK36="","",IF('Познавательное развитие'!AK36=2,"сформирован",IF('Познавательное развитие'!AK36=0,"не сформирован", "в стадии формирования")))</f>
        <v/>
      </c>
      <c r="CY45" s="150" t="e">
        <f>IF('Познавательное развитие'!#REF!="","",IF('Познавательное развитие'!#REF!=2,"сформирован",IF('Познавательное развитие'!#REF!=0,"не сформирован", "в стадии формирования")))</f>
        <v>#REF!</v>
      </c>
      <c r="CZ45" s="150" t="str">
        <f>IF('Познавательное развитие'!AL36="","",IF('Познавательное развитие'!AL36=2,"сформирован",IF('Познавательное развитие'!AL36=0,"не сформирован", "в стадии формирования")))</f>
        <v/>
      </c>
      <c r="DA45" s="150" t="str">
        <f>IF('Речевое развитие'!S35="","",IF('Речевое развитие'!S35=2,"сформирован",IF('Речевое развитие'!S35=0,"не сформирован", "в стадии формирования")))</f>
        <v/>
      </c>
      <c r="DB45" s="150" t="str">
        <f>IF('Речевое развитие'!T35="","",IF('Речевое развитие'!T35=2,"сформирован",IF('Речевое развитие'!T35=0,"не сформирован", "в стадии формирования")))</f>
        <v/>
      </c>
      <c r="DC45" s="150" t="str">
        <f>IF('Речевое развитие'!U35="","",IF('Речевое развитие'!U35=2,"сформирован",IF('Речевое развитие'!U35=0,"не сформирован", "в стадии формирования")))</f>
        <v/>
      </c>
      <c r="DD45" s="150" t="str">
        <f>IF('Речевое развитие'!V35="","",IF('Речевое развитие'!V35=2,"сформирован",IF('Речевое развитие'!V35=0,"не сформирован", "в стадии формирования")))</f>
        <v/>
      </c>
      <c r="DE45" s="150"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150"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150"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180"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151" t="str">
        <f>'целевые ориентиры'!DC35</f>
        <v/>
      </c>
    </row>
    <row r="46" spans="1:113" s="96" customFormat="1" hidden="1">
      <c r="A46" s="96">
        <f>список!A34</f>
        <v>33</v>
      </c>
      <c r="B46" s="153" t="str">
        <f>IF(список!B44="","",список!B44)</f>
        <v/>
      </c>
      <c r="C46" s="149" t="str">
        <f>IF(список!C44="","",список!C44)</f>
        <v/>
      </c>
      <c r="D46" s="155"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96"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96"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96"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96"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149"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96" t="str">
        <f>IF('Познавательное развитие'!H37="","",IF('Познавательное развитие'!H37=2,"сформирован",IF('Познавательное развитие'!H37=0,"не сформирован", "в стадии формирования")))</f>
        <v/>
      </c>
      <c r="K46" s="96" t="e">
        <f>IF('Познавательное развитие'!#REF!="","",IF('Познавательное развитие'!#REF!=2,"сформирован",IF('Познавательное развитие'!#REF!=0,"не сформирован", "в стадии формирования")))</f>
        <v>#REF!</v>
      </c>
      <c r="L46" s="96" t="str">
        <f>IF('Речевое развитие'!X36="","",IF('Речевое развитие'!X36=2,"сформирован",IF('Речевое развитие'!X36=0,"не сформирован", "в стадии формирования")))</f>
        <v/>
      </c>
      <c r="M46" s="96"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149" t="str">
        <f>IF('Физическое развитие'!M36="","",IF('Физическое развитие'!M36=2,"сформирован",IF('Физическое развитие'!M36=0,"не сформирован", "в стадии формирования")))</f>
        <v/>
      </c>
      <c r="O46" s="166"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355">
        <f>'целевые ориентиры'!M46</f>
        <v>0</v>
      </c>
      <c r="Q46" s="177"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177"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177"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177"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177"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178"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178"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178"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179"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180"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151" t="str">
        <f>'целевые ориентиры'!X36</f>
        <v/>
      </c>
      <c r="AB46" s="17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171" t="str">
        <f>IF('Познавательное развитие'!U37="","",IF('Познавательное развитие'!U37=2,"сформирован",IF('Познавательное развитие'!U37=0,"не сформирован", "в стадии формирования")))</f>
        <v/>
      </c>
      <c r="AD46" s="170" t="str">
        <f>IF('Речевое развитие'!W36="","",IF('Речевое развитие'!W36=2,"сформирован",IF('Речевое развитие'!W36=0,"не сформирован", "в стадии формирования")))</f>
        <v/>
      </c>
      <c r="AE46" s="181"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181"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181"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170" t="str">
        <f>IF('Физическое развитие'!T36="","",IF('Физическое развитие'!T36=2,"сформирован",IF('Физическое развитие'!T36=0,"не сформирован", "в стадии формирования")))</f>
        <v/>
      </c>
      <c r="AI46" s="180"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151" t="str">
        <f>'целевые ориентиры'!AH36</f>
        <v/>
      </c>
      <c r="AK46" s="172" t="str">
        <f>IF('Речевое развитие'!D36="","",IF('Речевое развитие'!D36=2,"сформирован",IF('Речевое развитие'!D36=0,"не сформирован", "в стадии формирования")))</f>
        <v/>
      </c>
      <c r="AL46" s="150" t="str">
        <f>IF('Речевое развитие'!F36="","",IF('Речевое развитие'!F36=2,"сформирован",IF('Речевое развитие'!F36=0,"не сформирован", "в стадии формирования")))</f>
        <v/>
      </c>
      <c r="AM46" s="150" t="str">
        <f>IF('Речевое развитие'!H36="","",IF('Речевое развитие'!H36=2,"сформирован",IF('Речевое развитие'!H36=0,"не сформирован", "в стадии формирования")))</f>
        <v/>
      </c>
      <c r="AN46" s="150" t="str">
        <f>IF('Речевое развитие'!I36="","",IF('Речевое развитие'!I36=2,"сформирован",IF('Речевое развитие'!I36=0,"не сформирован", "в стадии формирования")))</f>
        <v/>
      </c>
      <c r="AO46" s="150" t="str">
        <f>IF('Речевое развитие'!J36="","",IF('Речевое развитие'!J36=2,"сформирован",IF('Речевое развитие'!J36=0,"не сформирован", "в стадии формирования")))</f>
        <v/>
      </c>
      <c r="AP46" s="150" t="str">
        <f>IF('Речевое развитие'!K36="","",IF('Речевое развитие'!K36=2,"сформирован",IF('Речевое развитие'!K36=0,"не сформирован", "в стадии формирования")))</f>
        <v/>
      </c>
      <c r="AQ46" s="150" t="str">
        <f>IF('Речевое развитие'!M36="","",IF('Речевое развитие'!M36=2,"сформирован",IF('Речевое развитие'!M36=0,"не сформирован", "в стадии формирования")))</f>
        <v/>
      </c>
      <c r="AR46" s="150" t="str">
        <f>IF('Речевое развитие'!N36="","",IF('Речевое развитие'!N36=2,"сформирован",IF('Речевое развитие'!N36=0,"не сформирован", "в стадии формирования")))</f>
        <v/>
      </c>
      <c r="AS46" s="150" t="str">
        <f>IF('Речевое развитие'!O36="","",IF('Речевое развитие'!O36=2,"сформирован",IF('Речевое развитие'!O36=0,"не сформирован", "в стадии формирования")))</f>
        <v/>
      </c>
      <c r="AT46" s="180"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355">
        <f>'целевые ориентиры'!AR46</f>
        <v>0</v>
      </c>
      <c r="AV46" s="150" t="str">
        <f>IF('Физическое развитие'!D36="","",IF('Физическое развитие'!D36=2,"сформирован",IF('Физическое развитие'!D36=0,"не сформирован", "в стадии формирования")))</f>
        <v/>
      </c>
      <c r="AW46" s="150" t="str">
        <f>IF('Физическое развитие'!E36="","",IF('Физическое развитие'!E36=2,"сформирован",IF('Физическое развитие'!E36=0,"не сформирован", "в стадии формирования")))</f>
        <v/>
      </c>
      <c r="AX46" s="150" t="str">
        <f>IF('Физическое развитие'!G36="","",IF('Физическое развитие'!G36=2,"сформирован",IF('Физическое развитие'!G36=0,"не сформирован", "в стадии формирования")))</f>
        <v/>
      </c>
      <c r="AY46" s="150" t="e">
        <f>IF('Физическое развитие'!#REF!="","",IF('Физическое развитие'!#REF!=2,"сформирован",IF('Физическое развитие'!#REF!=0,"не сформирован", "в стадии формирования")))</f>
        <v>#REF!</v>
      </c>
      <c r="AZ46" s="150" t="str">
        <f>IF('Физическое развитие'!H36="","",IF('Физическое развитие'!H36=2,"сформирован",IF('Физическое развитие'!H36=0,"не сформирован", "в стадии формирования")))</f>
        <v/>
      </c>
      <c r="BA46" s="150" t="str">
        <f>IF('Физическое развитие'!I36="","",IF('Физическое развитие'!I36=2,"сформирован",IF('Физическое развитие'!I36=0,"не сформирован", "в стадии формирования")))</f>
        <v/>
      </c>
      <c r="BB46" s="150" t="str">
        <f>IF('Физическое развитие'!N36="","",IF('Физическое развитие'!N36=2,"сформирован",IF('Физическое развитие'!N36=0,"не сформирован", "в стадии формирования")))</f>
        <v/>
      </c>
      <c r="BC46" s="150" t="str">
        <f>IF('Физическое развитие'!O36="","",IF('Физическое развитие'!O36=2,"сформирован",IF('Физическое развитие'!O36=0,"не сформирован", "в стадии формирования")))</f>
        <v/>
      </c>
      <c r="BD46" s="150" t="str">
        <f>IF('Физическое развитие'!P36="","",IF('Физическое развитие'!P36=2,"сформирован",IF('Физическое развитие'!P36=0,"не сформирован", "в стадии формирования")))</f>
        <v/>
      </c>
      <c r="BE46" s="150" t="str">
        <f>IF('Физическое развитие'!S36="","",IF('Физическое развитие'!S36=2,"сформирован",IF('Физическое развитие'!S36=0,"не сформирован", "в стадии формирования")))</f>
        <v/>
      </c>
      <c r="BF46" s="150"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355">
        <f>'целевые ориентиры'!BG46</f>
        <v>0</v>
      </c>
      <c r="BH46" s="150"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150"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150"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150"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150"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150"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150"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150"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150"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150"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150" t="str">
        <f>IF('Физическое развитие'!N36="","",IF('Физическое развитие'!N36=2,"сформирован",IF('Физическое развитие'!N36=0,"не сформирован", "в стадии формирования")))</f>
        <v/>
      </c>
      <c r="BT46" s="150" t="str">
        <f>IF('Физическое развитие'!Q36="","",IF('Физическое развитие'!Q36=2,"сформирован",IF('Физическое развитие'!Q36=0,"не сформирован", "в стадии формирования")))</f>
        <v/>
      </c>
      <c r="BU46" s="150" t="str">
        <f>IF('Физическое развитие'!U36="","",IF('Физическое развитие'!U36=2,"сформирован",IF('Физическое развитие'!U36=0,"не сформирован", "в стадии формирования")))</f>
        <v/>
      </c>
      <c r="BV46" s="150" t="str">
        <f>IF('Физическое развитие'!X36="","",IF('Физическое развитие'!X36=2,"сформирован",IF('Физическое развитие'!X36=0,"не сформирован", "в стадии формирования")))</f>
        <v/>
      </c>
      <c r="BW46" s="150" t="str">
        <f>IF('Физическое развитие'!Y36="","",IF('Физическое развитие'!Y36=2,"сформирован",IF('Физическое развитие'!Y36=0,"не сформирован", "в стадии формирования")))</f>
        <v/>
      </c>
      <c r="BX46" s="150" t="e">
        <f>IF('Физическое развитие'!#REF!="","",IF('Физическое развитие'!#REF!=2,"сформирован",IF('Физическое развитие'!#REF!=0,"не сформирован", "в стадии формирования")))</f>
        <v>#REF!</v>
      </c>
      <c r="BY46" s="150" t="str">
        <f>IF('Физическое развитие'!Z36="","",IF('Физическое развитие'!Z36=2,"сформирован",IF('Физическое развитие'!Z36=0,"не сформирован", "в стадии формирования")))</f>
        <v/>
      </c>
      <c r="BZ46" s="150" t="e">
        <f>IF('Физическое развитие'!#REF!="","",IF('Физическое развитие'!#REF!=2,"сформирован",IF('Физическое развитие'!#REF!=0,"не сформирован", "в стадии формирования")))</f>
        <v>#REF!</v>
      </c>
      <c r="CA46" s="180"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355">
        <f>'целевые ориентиры'!BY46</f>
        <v>0</v>
      </c>
      <c r="CC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150"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150"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150"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150"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150" t="str">
        <f>IF('Познавательное развитие'!D37="","",IF('Познавательное развитие'!D37=2,"сформирован",IF('Познавательное развитие'!D37=0,"не сформирован", "в стадии формирования")))</f>
        <v/>
      </c>
      <c r="CI46" s="150" t="str">
        <f>IF('Познавательное развитие'!E37="","",IF('Познавательное развитие'!E37=2,"сформирован",IF('Познавательное развитие'!E37=0,"не сформирован", "в стадии формирования")))</f>
        <v/>
      </c>
      <c r="CJ46" s="150" t="e">
        <f>IF('Познавательное развитие'!#REF!="","",IF('Познавательное развитие'!#REF!=2,"сформирован",IF('Познавательное развитие'!#REF!=0,"не сформирован", "в стадии формирования")))</f>
        <v>#REF!</v>
      </c>
      <c r="CK46" s="150" t="str">
        <f>IF('Познавательное развитие'!F37="","",IF('Познавательное развитие'!F37=2,"сформирован",IF('Познавательное развитие'!F37=0,"не сформирован", "в стадии формирования")))</f>
        <v/>
      </c>
      <c r="CL46" s="150" t="str">
        <f>IF('Познавательное развитие'!I37="","",IF('Познавательное развитие'!I37=2,"сформирован",IF('Познавательное развитие'!I37=0,"не сформирован", "в стадии формирования")))</f>
        <v/>
      </c>
      <c r="CM46" s="150" t="str">
        <f>IF('Познавательное развитие'!J37="","",IF('Познавательное развитие'!J37=2,"сформирован",IF('Познавательное развитие'!J37=0,"не сформирован", "в стадии формирования")))</f>
        <v/>
      </c>
      <c r="CN46" s="150" t="str">
        <f>IF('Познавательное развитие'!K37="","",IF('Познавательное развитие'!K37=2,"сформирован",IF('Познавательное развитие'!K37=0,"не сформирован", "в стадии формирования")))</f>
        <v/>
      </c>
      <c r="CO46" s="150" t="str">
        <f>IF('Познавательное развитие'!L37="","",IF('Познавательное развитие'!L37=2,"сформирован",IF('Познавательное развитие'!L37=0,"не сформирован", "в стадии формирования")))</f>
        <v/>
      </c>
      <c r="CP46" s="150" t="e">
        <f>IF('Познавательное развитие'!#REF!="","",IF('Познавательное развитие'!#REF!=2,"сформирован",IF('Познавательное развитие'!#REF!=0,"не сформирован", "в стадии формирования")))</f>
        <v>#REF!</v>
      </c>
      <c r="CQ46" s="150" t="str">
        <f>IF('Познавательное развитие'!M37="","",IF('Познавательное развитие'!M37=2,"сформирован",IF('Познавательное развитие'!M37=0,"не сформирован", "в стадии формирования")))</f>
        <v/>
      </c>
      <c r="CR46" s="150" t="str">
        <f>IF('Познавательное развитие'!S37="","",IF('Познавательное развитие'!S37=2,"сформирован",IF('Познавательное развитие'!S37=0,"не сформирован", "в стадии формирования")))</f>
        <v/>
      </c>
      <c r="CS46" s="150" t="str">
        <f>IF('Познавательное развитие'!T37="","",IF('Познавательное развитие'!T37=2,"сформирован",IF('Познавательное развитие'!T37=0,"не сформирован", "в стадии формирования")))</f>
        <v/>
      </c>
      <c r="CT46" s="150" t="str">
        <f>IF('Познавательное развитие'!V37="","",IF('Познавательное развитие'!V37=2,"сформирован",IF('Познавательное развитие'!V37=0,"не сформирован", "в стадии формирования")))</f>
        <v/>
      </c>
      <c r="CU46" s="150" t="str">
        <f>IF('Познавательное развитие'!AD37="","",IF('Познавательное развитие'!AD37=2,"сформирован",IF('Познавательное развитие'!AD37=0,"не сформирован", "в стадии формирования")))</f>
        <v/>
      </c>
      <c r="CV46" s="150" t="e">
        <f>IF('Познавательное развитие'!#REF!="","",IF('Познавательное развитие'!#REF!=2,"сформирован",IF('Познавательное развитие'!#REF!=0,"не сформирован", "в стадии формирования")))</f>
        <v>#REF!</v>
      </c>
      <c r="CW46" s="150" t="str">
        <f>IF('Познавательное развитие'!AI37="","",IF('Познавательное развитие'!AI37=2,"сформирован",IF('Познавательное развитие'!AI37=0,"не сформирован", "в стадии формирования")))</f>
        <v/>
      </c>
      <c r="CX46" s="150" t="str">
        <f>IF('Познавательное развитие'!AK37="","",IF('Познавательное развитие'!AK37=2,"сформирован",IF('Познавательное развитие'!AK37=0,"не сформирован", "в стадии формирования")))</f>
        <v/>
      </c>
      <c r="CY46" s="150" t="e">
        <f>IF('Познавательное развитие'!#REF!="","",IF('Познавательное развитие'!#REF!=2,"сформирован",IF('Познавательное развитие'!#REF!=0,"не сформирован", "в стадии формирования")))</f>
        <v>#REF!</v>
      </c>
      <c r="CZ46" s="150" t="str">
        <f>IF('Познавательное развитие'!AL37="","",IF('Познавательное развитие'!AL37=2,"сформирован",IF('Познавательное развитие'!AL37=0,"не сформирован", "в стадии формирования")))</f>
        <v/>
      </c>
      <c r="DA46" s="150" t="str">
        <f>IF('Речевое развитие'!S36="","",IF('Речевое развитие'!S36=2,"сформирован",IF('Речевое развитие'!S36=0,"не сформирован", "в стадии формирования")))</f>
        <v/>
      </c>
      <c r="DB46" s="150" t="str">
        <f>IF('Речевое развитие'!T36="","",IF('Речевое развитие'!T36=2,"сформирован",IF('Речевое развитие'!T36=0,"не сформирован", "в стадии формирования")))</f>
        <v/>
      </c>
      <c r="DC46" s="150" t="str">
        <f>IF('Речевое развитие'!U36="","",IF('Речевое развитие'!U36=2,"сформирован",IF('Речевое развитие'!U36=0,"не сформирован", "в стадии формирования")))</f>
        <v/>
      </c>
      <c r="DD46" s="150" t="str">
        <f>IF('Речевое развитие'!V36="","",IF('Речевое развитие'!V36=2,"сформирован",IF('Речевое развитие'!V36=0,"не сформирован", "в стадии формирования")))</f>
        <v/>
      </c>
      <c r="DE46" s="150"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150"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150"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180"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151" t="str">
        <f>'целевые ориентиры'!DC36</f>
        <v/>
      </c>
    </row>
    <row r="47" spans="1:113" s="96" customFormat="1" hidden="1">
      <c r="A47" s="96">
        <f>список!A35</f>
        <v>34</v>
      </c>
      <c r="B47" s="153" t="str">
        <f>IF(список!B45="","",список!B45)</f>
        <v/>
      </c>
      <c r="C47" s="149" t="str">
        <f>IF(список!C45="","",список!C45)</f>
        <v/>
      </c>
      <c r="D47" s="163"/>
      <c r="I47" s="149"/>
      <c r="N47" s="149"/>
      <c r="O47" s="166"/>
      <c r="P47" s="355">
        <f>'целевые ориентиры'!M47</f>
        <v>0</v>
      </c>
      <c r="Q47" s="177"/>
      <c r="R47" s="177"/>
      <c r="S47" s="177"/>
      <c r="T47" s="177"/>
      <c r="U47" s="177"/>
      <c r="V47" s="177"/>
      <c r="W47" s="177"/>
      <c r="X47" s="177"/>
      <c r="Y47" s="179"/>
      <c r="Z47" s="180"/>
      <c r="AA47" s="248" t="str">
        <f>'целевые ориентиры'!X37</f>
        <v/>
      </c>
      <c r="AB47" s="172"/>
      <c r="AC47" s="171"/>
      <c r="AD47" s="170"/>
      <c r="AE47" s="181"/>
      <c r="AF47" s="181"/>
      <c r="AG47" s="181"/>
      <c r="AH47" s="170"/>
      <c r="AI47" s="180"/>
      <c r="AJ47" s="248" t="str">
        <f>'целевые ориентиры'!AH37</f>
        <v/>
      </c>
      <c r="AK47" s="172"/>
      <c r="AL47" s="248"/>
      <c r="AM47" s="248"/>
      <c r="AN47" s="248"/>
      <c r="AO47" s="248"/>
      <c r="AP47" s="248"/>
      <c r="AQ47" s="248"/>
      <c r="AR47" s="248"/>
      <c r="AS47" s="248"/>
      <c r="AT47" s="180"/>
      <c r="AU47" s="355">
        <f>'целевые ориентиры'!AR47</f>
        <v>0</v>
      </c>
      <c r="AV47" s="248"/>
      <c r="AW47" s="248"/>
      <c r="AX47" s="248"/>
      <c r="AY47" s="248"/>
      <c r="AZ47" s="248"/>
      <c r="BA47" s="248"/>
      <c r="BB47" s="248"/>
      <c r="BC47" s="248"/>
      <c r="BD47" s="248"/>
      <c r="BE47" s="248"/>
      <c r="BF47" s="248"/>
      <c r="BG47" s="355">
        <f>'целевые ориентиры'!BG47</f>
        <v>0</v>
      </c>
      <c r="BH47" s="248"/>
      <c r="BI47" s="248"/>
      <c r="BJ47" s="248"/>
      <c r="BK47" s="248"/>
      <c r="BL47" s="248"/>
      <c r="BM47" s="248"/>
      <c r="BN47" s="248"/>
      <c r="BO47" s="248"/>
      <c r="BP47" s="248"/>
      <c r="BQ47" s="248"/>
      <c r="BR47" s="248"/>
      <c r="BS47" s="248"/>
      <c r="BT47" s="248"/>
      <c r="BU47" s="248"/>
      <c r="BV47" s="248"/>
      <c r="BW47" s="248"/>
      <c r="BX47" s="248"/>
      <c r="BY47" s="248"/>
      <c r="BZ47" s="248"/>
      <c r="CA47" s="180"/>
      <c r="CB47" s="355">
        <f>'целевые ориентиры'!BY47</f>
        <v>0</v>
      </c>
      <c r="CC47" s="248"/>
      <c r="CD47" s="248"/>
      <c r="CE47" s="248"/>
      <c r="CF47" s="248"/>
      <c r="CG47" s="248"/>
      <c r="CH47" s="248"/>
      <c r="CI47" s="248"/>
      <c r="CJ47" s="248"/>
      <c r="CK47" s="248"/>
      <c r="CL47" s="248"/>
      <c r="CM47" s="248"/>
      <c r="CN47" s="248"/>
      <c r="CO47" s="248"/>
      <c r="CP47" s="248"/>
      <c r="CQ47" s="248"/>
      <c r="CR47" s="248"/>
      <c r="CS47" s="248"/>
      <c r="CT47" s="248"/>
      <c r="CU47" s="248"/>
      <c r="CV47" s="248"/>
      <c r="CW47" s="248"/>
      <c r="CX47" s="248"/>
      <c r="CY47" s="248"/>
      <c r="CZ47" s="248"/>
      <c r="DA47" s="248"/>
      <c r="DB47" s="248"/>
      <c r="DC47" s="248"/>
      <c r="DD47" s="248"/>
      <c r="DE47" s="248"/>
      <c r="DF47" s="248"/>
      <c r="DG47" s="248"/>
      <c r="DH47" s="180"/>
      <c r="DI47" s="248" t="str">
        <f>'целевые ориентиры'!DC37</f>
        <v/>
      </c>
    </row>
    <row r="48" spans="1:113" s="96" customFormat="1" hidden="1">
      <c r="A48" s="96">
        <f>список!A36</f>
        <v>35</v>
      </c>
      <c r="B48" s="153" t="str">
        <f>IF(список!B46="","",список!B46)</f>
        <v/>
      </c>
      <c r="C48" s="149" t="str">
        <f>IF(список!C46="","",список!C46)</f>
        <v/>
      </c>
      <c r="D48" s="163"/>
      <c r="I48" s="149"/>
      <c r="N48" s="149"/>
      <c r="O48" s="166"/>
      <c r="P48" s="355">
        <f>'целевые ориентиры'!M48</f>
        <v>0</v>
      </c>
      <c r="Q48" s="177"/>
      <c r="R48" s="177"/>
      <c r="S48" s="177"/>
      <c r="T48" s="177"/>
      <c r="U48" s="177"/>
      <c r="V48" s="177"/>
      <c r="W48" s="177"/>
      <c r="X48" s="177"/>
      <c r="Y48" s="179"/>
      <c r="Z48" s="180"/>
      <c r="AA48" s="248" t="str">
        <f>'целевые ориентиры'!X38</f>
        <v/>
      </c>
      <c r="AB48" s="172"/>
      <c r="AC48" s="171"/>
      <c r="AD48" s="170"/>
      <c r="AE48" s="181"/>
      <c r="AF48" s="181"/>
      <c r="AG48" s="181"/>
      <c r="AH48" s="170"/>
      <c r="AI48" s="180"/>
      <c r="AJ48" s="248" t="str">
        <f>'целевые ориентиры'!AH38</f>
        <v/>
      </c>
      <c r="AK48" s="172"/>
      <c r="AL48" s="248"/>
      <c r="AM48" s="248"/>
      <c r="AN48" s="248"/>
      <c r="AO48" s="248"/>
      <c r="AP48" s="248"/>
      <c r="AQ48" s="248"/>
      <c r="AR48" s="248"/>
      <c r="AS48" s="248"/>
      <c r="AT48" s="180"/>
      <c r="AU48" s="355">
        <f>'целевые ориентиры'!AR48</f>
        <v>0</v>
      </c>
      <c r="AV48" s="248"/>
      <c r="AW48" s="248"/>
      <c r="AX48" s="248"/>
      <c r="AY48" s="248"/>
      <c r="AZ48" s="248"/>
      <c r="BA48" s="248"/>
      <c r="BB48" s="248"/>
      <c r="BC48" s="248"/>
      <c r="BD48" s="248"/>
      <c r="BE48" s="248"/>
      <c r="BF48" s="248"/>
      <c r="BG48" s="355">
        <f>'целевые ориентиры'!BG48</f>
        <v>0</v>
      </c>
      <c r="BH48" s="248"/>
      <c r="BI48" s="248"/>
      <c r="BJ48" s="248"/>
      <c r="BK48" s="248"/>
      <c r="BL48" s="248"/>
      <c r="BM48" s="248"/>
      <c r="BN48" s="248"/>
      <c r="BO48" s="248"/>
      <c r="BP48" s="248"/>
      <c r="BQ48" s="248"/>
      <c r="BR48" s="248"/>
      <c r="BS48" s="248"/>
      <c r="BT48" s="248"/>
      <c r="BU48" s="248"/>
      <c r="BV48" s="248"/>
      <c r="BW48" s="248"/>
      <c r="BX48" s="248"/>
      <c r="BY48" s="248"/>
      <c r="BZ48" s="248"/>
      <c r="CA48" s="180"/>
      <c r="CB48" s="355">
        <f>'целевые ориентиры'!BY48</f>
        <v>0</v>
      </c>
      <c r="CC48" s="248"/>
      <c r="CD48" s="248"/>
      <c r="CE48" s="248"/>
      <c r="CF48" s="248"/>
      <c r="CG48" s="248"/>
      <c r="CH48" s="248"/>
      <c r="CI48" s="248"/>
      <c r="CJ48" s="248"/>
      <c r="CK48" s="248"/>
      <c r="CL48" s="248"/>
      <c r="CM48" s="248"/>
      <c r="CN48" s="248"/>
      <c r="CO48" s="248"/>
      <c r="CP48" s="248"/>
      <c r="CQ48" s="248"/>
      <c r="CR48" s="248"/>
      <c r="CS48" s="248"/>
      <c r="CT48" s="248"/>
      <c r="CU48" s="248"/>
      <c r="CV48" s="248"/>
      <c r="CW48" s="248"/>
      <c r="CX48" s="248"/>
      <c r="CY48" s="248"/>
      <c r="CZ48" s="248"/>
      <c r="DA48" s="248"/>
      <c r="DB48" s="248"/>
      <c r="DC48" s="248"/>
      <c r="DD48" s="248"/>
      <c r="DE48" s="248"/>
      <c r="DF48" s="248"/>
      <c r="DG48" s="248"/>
      <c r="DH48" s="180"/>
      <c r="DI48" s="248" t="str">
        <f>'целевые ориентиры'!DC38</f>
        <v/>
      </c>
    </row>
    <row r="49" spans="2:113">
      <c r="B49" s="153" t="str">
        <f>IF(список!B47="","",список!B47)</f>
        <v/>
      </c>
      <c r="C49" s="149" t="str">
        <f>IF(список!C47="","",список!C47)</f>
        <v/>
      </c>
      <c r="P49" s="150"/>
      <c r="Q49" s="172"/>
      <c r="R49" s="150"/>
      <c r="S49" s="150"/>
      <c r="T49" s="150"/>
      <c r="U49" s="150"/>
      <c r="V49" s="150"/>
      <c r="W49" s="150"/>
      <c r="X49" s="150"/>
      <c r="Y49" s="170"/>
      <c r="Z49" s="150"/>
      <c r="AA49" s="150"/>
      <c r="AB49" s="172"/>
      <c r="AC49" s="150"/>
      <c r="AD49" s="150"/>
      <c r="AE49" s="150"/>
      <c r="AF49" s="150"/>
      <c r="AG49" s="150"/>
      <c r="AH49" s="150"/>
      <c r="AI49" s="150"/>
      <c r="AJ49" s="150"/>
      <c r="AK49" s="172"/>
      <c r="AL49" s="150"/>
      <c r="AM49" s="150"/>
      <c r="AN49" s="150"/>
      <c r="AO49" s="150"/>
      <c r="AP49" s="150"/>
      <c r="AQ49" s="150"/>
      <c r="AR49" s="150"/>
      <c r="AS49" s="150"/>
      <c r="AT49" s="150"/>
      <c r="AU49" s="355"/>
      <c r="AV49" s="150"/>
      <c r="AW49" s="150"/>
      <c r="AX49" s="150"/>
      <c r="AY49" s="150"/>
      <c r="AZ49" s="150"/>
      <c r="BA49" s="150"/>
      <c r="BB49" s="150"/>
      <c r="BC49" s="150"/>
      <c r="BD49" s="150"/>
      <c r="BE49" s="150"/>
      <c r="BF49" s="150"/>
      <c r="BG49" s="150"/>
      <c r="BH49" s="150"/>
      <c r="BI49" s="150"/>
      <c r="BJ49" s="150"/>
      <c r="BK49" s="150"/>
      <c r="BL49" s="150"/>
      <c r="BM49" s="150"/>
      <c r="BN49" s="150"/>
      <c r="BO49" s="150"/>
      <c r="BP49" s="150"/>
      <c r="BQ49" s="150"/>
      <c r="BR49" s="150"/>
      <c r="BS49" s="150"/>
      <c r="BT49" s="150"/>
      <c r="BU49" s="150"/>
      <c r="BV49" s="150"/>
      <c r="BW49" s="150"/>
      <c r="BX49" s="150"/>
      <c r="BY49" s="150"/>
      <c r="BZ49" s="150"/>
      <c r="CA49" s="150"/>
      <c r="CB49" s="150"/>
      <c r="CC49" s="150"/>
      <c r="CD49" s="150"/>
      <c r="CE49" s="150"/>
      <c r="CF49" s="150"/>
      <c r="CG49" s="150"/>
      <c r="CH49" s="150"/>
      <c r="CI49" s="150"/>
      <c r="CJ49" s="150"/>
      <c r="CK49" s="150"/>
      <c r="CL49" s="150"/>
      <c r="CM49" s="150"/>
      <c r="CN49" s="150"/>
      <c r="CO49" s="150"/>
      <c r="CP49" s="150"/>
      <c r="CQ49" s="150"/>
      <c r="CR49" s="150"/>
      <c r="CS49" s="150"/>
      <c r="CT49" s="150"/>
      <c r="CU49" s="150"/>
      <c r="CV49" s="150"/>
      <c r="CW49" s="150"/>
      <c r="CX49" s="150"/>
      <c r="CY49" s="150"/>
      <c r="CZ49" s="150"/>
      <c r="DA49" s="150"/>
      <c r="DB49" s="150"/>
      <c r="DC49" s="150"/>
      <c r="DD49" s="150"/>
      <c r="DE49" s="150"/>
      <c r="DF49" s="150"/>
      <c r="DG49" s="150"/>
      <c r="DH49" s="150"/>
      <c r="DI49" s="150"/>
    </row>
    <row r="50" spans="2:113" ht="29.25">
      <c r="B50" s="241" t="s">
        <v>305</v>
      </c>
      <c r="C50" s="244">
        <f>'сводная по группе'!C49</f>
        <v>0</v>
      </c>
    </row>
    <row r="51" spans="2:113">
      <c r="B51" s="226" t="s">
        <v>271</v>
      </c>
      <c r="P51" s="82">
        <f>COUNTIF(P$4:P$38,$B$51)</f>
        <v>0</v>
      </c>
      <c r="Q51" s="82">
        <f t="shared" ref="Q51:CB51" si="0">COUNTIF(Q$4:Q$38,$B$51)</f>
        <v>0</v>
      </c>
      <c r="R51" s="82">
        <f t="shared" si="0"/>
        <v>0</v>
      </c>
      <c r="S51" s="82">
        <f t="shared" si="0"/>
        <v>0</v>
      </c>
      <c r="T51" s="82">
        <f t="shared" si="0"/>
        <v>0</v>
      </c>
      <c r="U51" s="82">
        <f t="shared" si="0"/>
        <v>0</v>
      </c>
      <c r="V51" s="82">
        <f t="shared" si="0"/>
        <v>0</v>
      </c>
      <c r="W51" s="82">
        <f t="shared" si="0"/>
        <v>0</v>
      </c>
      <c r="X51" s="82">
        <f t="shared" si="0"/>
        <v>0</v>
      </c>
      <c r="Y51" s="82">
        <f t="shared" si="0"/>
        <v>0</v>
      </c>
      <c r="Z51" s="82">
        <f t="shared" si="0"/>
        <v>0</v>
      </c>
      <c r="AA51" s="82">
        <f t="shared" si="0"/>
        <v>0</v>
      </c>
      <c r="AB51" s="82">
        <f t="shared" si="0"/>
        <v>0</v>
      </c>
      <c r="AC51" s="82">
        <f t="shared" si="0"/>
        <v>0</v>
      </c>
      <c r="AD51" s="82">
        <f t="shared" si="0"/>
        <v>0</v>
      </c>
      <c r="AE51" s="82">
        <f t="shared" si="0"/>
        <v>0</v>
      </c>
      <c r="AF51" s="82">
        <f t="shared" si="0"/>
        <v>0</v>
      </c>
      <c r="AG51" s="82">
        <f t="shared" si="0"/>
        <v>0</v>
      </c>
      <c r="AH51" s="82">
        <f t="shared" si="0"/>
        <v>0</v>
      </c>
      <c r="AI51" s="82">
        <f t="shared" si="0"/>
        <v>0</v>
      </c>
      <c r="AJ51" s="82">
        <f t="shared" si="0"/>
        <v>0</v>
      </c>
      <c r="AK51" s="82">
        <f t="shared" si="0"/>
        <v>0</v>
      </c>
      <c r="AL51" s="82">
        <f t="shared" si="0"/>
        <v>0</v>
      </c>
      <c r="AM51" s="82">
        <f t="shared" si="0"/>
        <v>0</v>
      </c>
      <c r="AN51" s="82">
        <f t="shared" si="0"/>
        <v>0</v>
      </c>
      <c r="AO51" s="82">
        <f t="shared" si="0"/>
        <v>0</v>
      </c>
      <c r="AP51" s="82">
        <f t="shared" si="0"/>
        <v>0</v>
      </c>
      <c r="AQ51" s="82">
        <f t="shared" si="0"/>
        <v>0</v>
      </c>
      <c r="AR51" s="82">
        <f t="shared" si="0"/>
        <v>0</v>
      </c>
      <c r="AS51" s="82">
        <f t="shared" si="0"/>
        <v>0</v>
      </c>
      <c r="AT51" s="82">
        <f t="shared" si="0"/>
        <v>0</v>
      </c>
      <c r="AU51" s="82">
        <f t="shared" si="0"/>
        <v>0</v>
      </c>
      <c r="AV51" s="82">
        <f t="shared" si="0"/>
        <v>0</v>
      </c>
      <c r="AW51" s="82">
        <f t="shared" si="0"/>
        <v>0</v>
      </c>
      <c r="AX51" s="82">
        <f t="shared" si="0"/>
        <v>0</v>
      </c>
      <c r="AY51" s="82">
        <f t="shared" si="0"/>
        <v>0</v>
      </c>
      <c r="AZ51" s="82">
        <f t="shared" si="0"/>
        <v>0</v>
      </c>
      <c r="BA51" s="82">
        <f t="shared" si="0"/>
        <v>0</v>
      </c>
      <c r="BB51" s="82">
        <f t="shared" si="0"/>
        <v>0</v>
      </c>
      <c r="BC51" s="82">
        <f t="shared" si="0"/>
        <v>0</v>
      </c>
      <c r="BD51" s="82">
        <f t="shared" si="0"/>
        <v>0</v>
      </c>
      <c r="BE51" s="82">
        <f t="shared" si="0"/>
        <v>0</v>
      </c>
      <c r="BF51" s="82">
        <f t="shared" si="0"/>
        <v>0</v>
      </c>
      <c r="BG51" s="82">
        <f t="shared" si="0"/>
        <v>0</v>
      </c>
      <c r="BH51" s="82">
        <f t="shared" si="0"/>
        <v>0</v>
      </c>
      <c r="BI51" s="82">
        <f t="shared" si="0"/>
        <v>0</v>
      </c>
      <c r="BJ51" s="82">
        <f t="shared" si="0"/>
        <v>0</v>
      </c>
      <c r="BK51" s="82">
        <f t="shared" si="0"/>
        <v>0</v>
      </c>
      <c r="BL51" s="82">
        <f t="shared" si="0"/>
        <v>0</v>
      </c>
      <c r="BM51" s="82">
        <f t="shared" si="0"/>
        <v>0</v>
      </c>
      <c r="BN51" s="82">
        <f t="shared" si="0"/>
        <v>0</v>
      </c>
      <c r="BO51" s="82">
        <f t="shared" si="0"/>
        <v>0</v>
      </c>
      <c r="BP51" s="82">
        <f t="shared" si="0"/>
        <v>0</v>
      </c>
      <c r="BQ51" s="82">
        <f t="shared" si="0"/>
        <v>0</v>
      </c>
      <c r="BR51" s="82">
        <f t="shared" si="0"/>
        <v>0</v>
      </c>
      <c r="BS51" s="82">
        <f t="shared" si="0"/>
        <v>0</v>
      </c>
      <c r="BT51" s="82">
        <f t="shared" si="0"/>
        <v>0</v>
      </c>
      <c r="BU51" s="82">
        <f t="shared" si="0"/>
        <v>0</v>
      </c>
      <c r="BV51" s="82">
        <f t="shared" si="0"/>
        <v>0</v>
      </c>
      <c r="BW51" s="82">
        <f t="shared" si="0"/>
        <v>0</v>
      </c>
      <c r="BX51" s="82">
        <f t="shared" si="0"/>
        <v>0</v>
      </c>
      <c r="BY51" s="82">
        <f t="shared" si="0"/>
        <v>0</v>
      </c>
      <c r="BZ51" s="82">
        <f t="shared" si="0"/>
        <v>0</v>
      </c>
      <c r="CA51" s="82">
        <f t="shared" si="0"/>
        <v>0</v>
      </c>
      <c r="CB51" s="82">
        <f t="shared" si="0"/>
        <v>0</v>
      </c>
      <c r="CC51" s="82">
        <f t="shared" ref="CC51:DI51" si="1">COUNTIF(CC$4:CC$38,$B$51)</f>
        <v>0</v>
      </c>
      <c r="CD51" s="82">
        <f t="shared" si="1"/>
        <v>0</v>
      </c>
      <c r="CE51" s="82">
        <f t="shared" si="1"/>
        <v>0</v>
      </c>
      <c r="CF51" s="82">
        <f t="shared" si="1"/>
        <v>0</v>
      </c>
      <c r="CG51" s="82">
        <f t="shared" si="1"/>
        <v>0</v>
      </c>
      <c r="CH51" s="82">
        <f t="shared" si="1"/>
        <v>0</v>
      </c>
      <c r="CI51" s="82">
        <f t="shared" si="1"/>
        <v>0</v>
      </c>
      <c r="CJ51" s="82">
        <f t="shared" si="1"/>
        <v>0</v>
      </c>
      <c r="CK51" s="82">
        <f t="shared" si="1"/>
        <v>0</v>
      </c>
      <c r="CL51" s="82">
        <f t="shared" si="1"/>
        <v>0</v>
      </c>
      <c r="CM51" s="82">
        <f t="shared" si="1"/>
        <v>0</v>
      </c>
      <c r="CN51" s="82">
        <f t="shared" si="1"/>
        <v>0</v>
      </c>
      <c r="CO51" s="82">
        <f t="shared" si="1"/>
        <v>0</v>
      </c>
      <c r="CP51" s="82">
        <f t="shared" si="1"/>
        <v>0</v>
      </c>
      <c r="CQ51" s="82">
        <f t="shared" si="1"/>
        <v>0</v>
      </c>
      <c r="CR51" s="82">
        <f t="shared" si="1"/>
        <v>0</v>
      </c>
      <c r="CS51" s="82">
        <f t="shared" si="1"/>
        <v>0</v>
      </c>
      <c r="CT51" s="82">
        <f t="shared" si="1"/>
        <v>0</v>
      </c>
      <c r="CU51" s="82">
        <f t="shared" si="1"/>
        <v>0</v>
      </c>
      <c r="CV51" s="82">
        <f t="shared" si="1"/>
        <v>0</v>
      </c>
      <c r="CW51" s="82">
        <f t="shared" si="1"/>
        <v>0</v>
      </c>
      <c r="CX51" s="82">
        <f t="shared" si="1"/>
        <v>0</v>
      </c>
      <c r="CY51" s="82">
        <f t="shared" si="1"/>
        <v>0</v>
      </c>
      <c r="CZ51" s="82">
        <f t="shared" si="1"/>
        <v>0</v>
      </c>
      <c r="DA51" s="82">
        <f t="shared" si="1"/>
        <v>0</v>
      </c>
      <c r="DB51" s="82">
        <f t="shared" si="1"/>
        <v>0</v>
      </c>
      <c r="DC51" s="82">
        <f t="shared" si="1"/>
        <v>0</v>
      </c>
      <c r="DD51" s="82">
        <f t="shared" si="1"/>
        <v>0</v>
      </c>
      <c r="DE51" s="82">
        <f t="shared" si="1"/>
        <v>0</v>
      </c>
      <c r="DF51" s="82">
        <f t="shared" si="1"/>
        <v>0</v>
      </c>
      <c r="DG51" s="82">
        <f t="shared" si="1"/>
        <v>0</v>
      </c>
      <c r="DH51" s="82">
        <f t="shared" si="1"/>
        <v>0</v>
      </c>
      <c r="DI51" s="82">
        <f t="shared" si="1"/>
        <v>0</v>
      </c>
    </row>
    <row r="52" spans="2:113">
      <c r="B52" s="227" t="s">
        <v>272</v>
      </c>
      <c r="P52" s="82">
        <f>COUNTIF(P$4:P$38,$B$52)</f>
        <v>0</v>
      </c>
      <c r="Q52" s="82">
        <f t="shared" ref="Q52:CB52" si="2">COUNTIF(Q$4:Q$38,$B$52)</f>
        <v>0</v>
      </c>
      <c r="R52" s="82">
        <f t="shared" si="2"/>
        <v>0</v>
      </c>
      <c r="S52" s="82">
        <f t="shared" si="2"/>
        <v>0</v>
      </c>
      <c r="T52" s="82">
        <f t="shared" si="2"/>
        <v>0</v>
      </c>
      <c r="U52" s="82">
        <f t="shared" si="2"/>
        <v>0</v>
      </c>
      <c r="V52" s="82">
        <f t="shared" si="2"/>
        <v>0</v>
      </c>
      <c r="W52" s="82">
        <f t="shared" si="2"/>
        <v>0</v>
      </c>
      <c r="X52" s="82">
        <f t="shared" si="2"/>
        <v>0</v>
      </c>
      <c r="Y52" s="82">
        <f t="shared" si="2"/>
        <v>0</v>
      </c>
      <c r="Z52" s="82">
        <f t="shared" si="2"/>
        <v>0</v>
      </c>
      <c r="AA52" s="82">
        <f t="shared" si="2"/>
        <v>0</v>
      </c>
      <c r="AB52" s="82">
        <f t="shared" si="2"/>
        <v>0</v>
      </c>
      <c r="AC52" s="82">
        <f t="shared" si="2"/>
        <v>0</v>
      </c>
      <c r="AD52" s="82">
        <f t="shared" si="2"/>
        <v>0</v>
      </c>
      <c r="AE52" s="82">
        <f t="shared" si="2"/>
        <v>0</v>
      </c>
      <c r="AF52" s="82">
        <f t="shared" si="2"/>
        <v>0</v>
      </c>
      <c r="AG52" s="82">
        <f t="shared" si="2"/>
        <v>0</v>
      </c>
      <c r="AH52" s="82">
        <f t="shared" si="2"/>
        <v>0</v>
      </c>
      <c r="AI52" s="82">
        <f t="shared" si="2"/>
        <v>0</v>
      </c>
      <c r="AJ52" s="82">
        <f t="shared" si="2"/>
        <v>0</v>
      </c>
      <c r="AK52" s="82">
        <f t="shared" si="2"/>
        <v>0</v>
      </c>
      <c r="AL52" s="82">
        <f t="shared" si="2"/>
        <v>0</v>
      </c>
      <c r="AM52" s="82">
        <f t="shared" si="2"/>
        <v>0</v>
      </c>
      <c r="AN52" s="82">
        <f t="shared" si="2"/>
        <v>0</v>
      </c>
      <c r="AO52" s="82">
        <f t="shared" si="2"/>
        <v>0</v>
      </c>
      <c r="AP52" s="82">
        <f t="shared" si="2"/>
        <v>0</v>
      </c>
      <c r="AQ52" s="82">
        <f t="shared" si="2"/>
        <v>0</v>
      </c>
      <c r="AR52" s="82">
        <f t="shared" si="2"/>
        <v>0</v>
      </c>
      <c r="AS52" s="82">
        <f t="shared" si="2"/>
        <v>0</v>
      </c>
      <c r="AT52" s="82">
        <f t="shared" si="2"/>
        <v>0</v>
      </c>
      <c r="AU52" s="82">
        <f t="shared" si="2"/>
        <v>0</v>
      </c>
      <c r="AV52" s="82">
        <f t="shared" si="2"/>
        <v>0</v>
      </c>
      <c r="AW52" s="82">
        <f t="shared" si="2"/>
        <v>0</v>
      </c>
      <c r="AX52" s="82">
        <f t="shared" si="2"/>
        <v>0</v>
      </c>
      <c r="AY52" s="82">
        <f t="shared" si="2"/>
        <v>0</v>
      </c>
      <c r="AZ52" s="82">
        <f t="shared" si="2"/>
        <v>0</v>
      </c>
      <c r="BA52" s="82">
        <f t="shared" si="2"/>
        <v>0</v>
      </c>
      <c r="BB52" s="82">
        <f t="shared" si="2"/>
        <v>0</v>
      </c>
      <c r="BC52" s="82">
        <f t="shared" si="2"/>
        <v>0</v>
      </c>
      <c r="BD52" s="82">
        <f t="shared" si="2"/>
        <v>0</v>
      </c>
      <c r="BE52" s="82">
        <f t="shared" si="2"/>
        <v>0</v>
      </c>
      <c r="BF52" s="82">
        <f t="shared" si="2"/>
        <v>0</v>
      </c>
      <c r="BG52" s="82">
        <f t="shared" si="2"/>
        <v>0</v>
      </c>
      <c r="BH52" s="82">
        <f t="shared" si="2"/>
        <v>0</v>
      </c>
      <c r="BI52" s="82">
        <f t="shared" si="2"/>
        <v>0</v>
      </c>
      <c r="BJ52" s="82">
        <f t="shared" si="2"/>
        <v>0</v>
      </c>
      <c r="BK52" s="82">
        <f t="shared" si="2"/>
        <v>0</v>
      </c>
      <c r="BL52" s="82">
        <f t="shared" si="2"/>
        <v>0</v>
      </c>
      <c r="BM52" s="82">
        <f t="shared" si="2"/>
        <v>0</v>
      </c>
      <c r="BN52" s="82">
        <f t="shared" si="2"/>
        <v>0</v>
      </c>
      <c r="BO52" s="82">
        <f t="shared" si="2"/>
        <v>0</v>
      </c>
      <c r="BP52" s="82">
        <f t="shared" si="2"/>
        <v>0</v>
      </c>
      <c r="BQ52" s="82">
        <f t="shared" si="2"/>
        <v>0</v>
      </c>
      <c r="BR52" s="82">
        <f t="shared" si="2"/>
        <v>0</v>
      </c>
      <c r="BS52" s="82">
        <f t="shared" si="2"/>
        <v>0</v>
      </c>
      <c r="BT52" s="82">
        <f t="shared" si="2"/>
        <v>0</v>
      </c>
      <c r="BU52" s="82">
        <f t="shared" si="2"/>
        <v>0</v>
      </c>
      <c r="BV52" s="82">
        <f t="shared" si="2"/>
        <v>0</v>
      </c>
      <c r="BW52" s="82">
        <f t="shared" si="2"/>
        <v>0</v>
      </c>
      <c r="BX52" s="82">
        <f t="shared" si="2"/>
        <v>0</v>
      </c>
      <c r="BY52" s="82">
        <f t="shared" si="2"/>
        <v>0</v>
      </c>
      <c r="BZ52" s="82">
        <f t="shared" si="2"/>
        <v>0</v>
      </c>
      <c r="CA52" s="82">
        <f t="shared" si="2"/>
        <v>0</v>
      </c>
      <c r="CB52" s="82">
        <f t="shared" si="2"/>
        <v>0</v>
      </c>
      <c r="CC52" s="82">
        <f t="shared" ref="CC52:DI52" si="3">COUNTIF(CC$4:CC$38,$B$52)</f>
        <v>0</v>
      </c>
      <c r="CD52" s="82">
        <f t="shared" si="3"/>
        <v>0</v>
      </c>
      <c r="CE52" s="82">
        <f t="shared" si="3"/>
        <v>0</v>
      </c>
      <c r="CF52" s="82">
        <f t="shared" si="3"/>
        <v>0</v>
      </c>
      <c r="CG52" s="82">
        <f t="shared" si="3"/>
        <v>0</v>
      </c>
      <c r="CH52" s="82">
        <f t="shared" si="3"/>
        <v>0</v>
      </c>
      <c r="CI52" s="82">
        <f t="shared" si="3"/>
        <v>0</v>
      </c>
      <c r="CJ52" s="82">
        <f t="shared" si="3"/>
        <v>0</v>
      </c>
      <c r="CK52" s="82">
        <f t="shared" si="3"/>
        <v>0</v>
      </c>
      <c r="CL52" s="82">
        <f t="shared" si="3"/>
        <v>0</v>
      </c>
      <c r="CM52" s="82">
        <f t="shared" si="3"/>
        <v>0</v>
      </c>
      <c r="CN52" s="82">
        <f t="shared" si="3"/>
        <v>0</v>
      </c>
      <c r="CO52" s="82">
        <f t="shared" si="3"/>
        <v>0</v>
      </c>
      <c r="CP52" s="82">
        <f t="shared" si="3"/>
        <v>0</v>
      </c>
      <c r="CQ52" s="82">
        <f t="shared" si="3"/>
        <v>0</v>
      </c>
      <c r="CR52" s="82">
        <f t="shared" si="3"/>
        <v>0</v>
      </c>
      <c r="CS52" s="82">
        <f t="shared" si="3"/>
        <v>0</v>
      </c>
      <c r="CT52" s="82">
        <f t="shared" si="3"/>
        <v>0</v>
      </c>
      <c r="CU52" s="82">
        <f t="shared" si="3"/>
        <v>0</v>
      </c>
      <c r="CV52" s="82">
        <f t="shared" si="3"/>
        <v>0</v>
      </c>
      <c r="CW52" s="82">
        <f t="shared" si="3"/>
        <v>0</v>
      </c>
      <c r="CX52" s="82">
        <f t="shared" si="3"/>
        <v>0</v>
      </c>
      <c r="CY52" s="82">
        <f t="shared" si="3"/>
        <v>0</v>
      </c>
      <c r="CZ52" s="82">
        <f t="shared" si="3"/>
        <v>0</v>
      </c>
      <c r="DA52" s="82">
        <f t="shared" si="3"/>
        <v>0</v>
      </c>
      <c r="DB52" s="82">
        <f t="shared" si="3"/>
        <v>0</v>
      </c>
      <c r="DC52" s="82">
        <f t="shared" si="3"/>
        <v>0</v>
      </c>
      <c r="DD52" s="82">
        <f t="shared" si="3"/>
        <v>0</v>
      </c>
      <c r="DE52" s="82">
        <f t="shared" si="3"/>
        <v>0</v>
      </c>
      <c r="DF52" s="82">
        <f t="shared" si="3"/>
        <v>0</v>
      </c>
      <c r="DG52" s="82">
        <f t="shared" si="3"/>
        <v>0</v>
      </c>
      <c r="DH52" s="82">
        <f t="shared" si="3"/>
        <v>0</v>
      </c>
      <c r="DI52" s="82">
        <f t="shared" si="3"/>
        <v>0</v>
      </c>
    </row>
    <row r="53" spans="2:113">
      <c r="B53" s="227" t="s">
        <v>273</v>
      </c>
      <c r="P53" s="82">
        <f>COUNTIF(P$4:P$38,$B$53)</f>
        <v>0</v>
      </c>
      <c r="Q53" s="82">
        <f t="shared" ref="Q53:CB53" si="4">COUNTIF(Q$4:Q$38,$B$53)</f>
        <v>0</v>
      </c>
      <c r="R53" s="82">
        <f t="shared" si="4"/>
        <v>0</v>
      </c>
      <c r="S53" s="82">
        <f t="shared" si="4"/>
        <v>0</v>
      </c>
      <c r="T53" s="82">
        <f t="shared" si="4"/>
        <v>0</v>
      </c>
      <c r="U53" s="82">
        <f t="shared" si="4"/>
        <v>0</v>
      </c>
      <c r="V53" s="82">
        <f t="shared" si="4"/>
        <v>0</v>
      </c>
      <c r="W53" s="82">
        <f t="shared" si="4"/>
        <v>0</v>
      </c>
      <c r="X53" s="82">
        <f t="shared" si="4"/>
        <v>0</v>
      </c>
      <c r="Y53" s="82">
        <f t="shared" si="4"/>
        <v>0</v>
      </c>
      <c r="Z53" s="82">
        <f t="shared" si="4"/>
        <v>0</v>
      </c>
      <c r="AA53" s="82">
        <f t="shared" si="4"/>
        <v>0</v>
      </c>
      <c r="AB53" s="82">
        <f t="shared" si="4"/>
        <v>0</v>
      </c>
      <c r="AC53" s="82">
        <f t="shared" si="4"/>
        <v>0</v>
      </c>
      <c r="AD53" s="82">
        <f t="shared" si="4"/>
        <v>0</v>
      </c>
      <c r="AE53" s="82">
        <f t="shared" si="4"/>
        <v>0</v>
      </c>
      <c r="AF53" s="82">
        <f t="shared" si="4"/>
        <v>0</v>
      </c>
      <c r="AG53" s="82">
        <f t="shared" si="4"/>
        <v>0</v>
      </c>
      <c r="AH53" s="82">
        <f t="shared" si="4"/>
        <v>0</v>
      </c>
      <c r="AI53" s="82">
        <f t="shared" si="4"/>
        <v>0</v>
      </c>
      <c r="AJ53" s="82">
        <f t="shared" si="4"/>
        <v>0</v>
      </c>
      <c r="AK53" s="82">
        <f t="shared" si="4"/>
        <v>0</v>
      </c>
      <c r="AL53" s="82">
        <f t="shared" si="4"/>
        <v>0</v>
      </c>
      <c r="AM53" s="82">
        <f t="shared" si="4"/>
        <v>0</v>
      </c>
      <c r="AN53" s="82">
        <f t="shared" si="4"/>
        <v>0</v>
      </c>
      <c r="AO53" s="82">
        <f t="shared" si="4"/>
        <v>0</v>
      </c>
      <c r="AP53" s="82">
        <f t="shared" si="4"/>
        <v>0</v>
      </c>
      <c r="AQ53" s="82">
        <f t="shared" si="4"/>
        <v>0</v>
      </c>
      <c r="AR53" s="82">
        <f t="shared" si="4"/>
        <v>0</v>
      </c>
      <c r="AS53" s="82">
        <f t="shared" si="4"/>
        <v>0</v>
      </c>
      <c r="AT53" s="82">
        <f t="shared" si="4"/>
        <v>0</v>
      </c>
      <c r="AU53" s="82">
        <f t="shared" si="4"/>
        <v>0</v>
      </c>
      <c r="AV53" s="82">
        <f t="shared" si="4"/>
        <v>0</v>
      </c>
      <c r="AW53" s="82">
        <f t="shared" si="4"/>
        <v>0</v>
      </c>
      <c r="AX53" s="82">
        <f t="shared" si="4"/>
        <v>0</v>
      </c>
      <c r="AY53" s="82">
        <f t="shared" si="4"/>
        <v>0</v>
      </c>
      <c r="AZ53" s="82">
        <f t="shared" si="4"/>
        <v>0</v>
      </c>
      <c r="BA53" s="82">
        <f t="shared" si="4"/>
        <v>0</v>
      </c>
      <c r="BB53" s="82">
        <f t="shared" si="4"/>
        <v>0</v>
      </c>
      <c r="BC53" s="82">
        <f t="shared" si="4"/>
        <v>0</v>
      </c>
      <c r="BD53" s="82">
        <f t="shared" si="4"/>
        <v>0</v>
      </c>
      <c r="BE53" s="82">
        <f t="shared" si="4"/>
        <v>0</v>
      </c>
      <c r="BF53" s="82">
        <f t="shared" si="4"/>
        <v>0</v>
      </c>
      <c r="BG53" s="82">
        <f t="shared" si="4"/>
        <v>0</v>
      </c>
      <c r="BH53" s="82">
        <f t="shared" si="4"/>
        <v>0</v>
      </c>
      <c r="BI53" s="82">
        <f t="shared" si="4"/>
        <v>0</v>
      </c>
      <c r="BJ53" s="82">
        <f t="shared" si="4"/>
        <v>0</v>
      </c>
      <c r="BK53" s="82">
        <f t="shared" si="4"/>
        <v>0</v>
      </c>
      <c r="BL53" s="82">
        <f t="shared" si="4"/>
        <v>0</v>
      </c>
      <c r="BM53" s="82">
        <f t="shared" si="4"/>
        <v>0</v>
      </c>
      <c r="BN53" s="82">
        <f t="shared" si="4"/>
        <v>0</v>
      </c>
      <c r="BO53" s="82">
        <f t="shared" si="4"/>
        <v>0</v>
      </c>
      <c r="BP53" s="82">
        <f t="shared" si="4"/>
        <v>0</v>
      </c>
      <c r="BQ53" s="82">
        <f t="shared" si="4"/>
        <v>0</v>
      </c>
      <c r="BR53" s="82">
        <f t="shared" si="4"/>
        <v>0</v>
      </c>
      <c r="BS53" s="82">
        <f t="shared" si="4"/>
        <v>0</v>
      </c>
      <c r="BT53" s="82">
        <f t="shared" si="4"/>
        <v>0</v>
      </c>
      <c r="BU53" s="82">
        <f t="shared" si="4"/>
        <v>0</v>
      </c>
      <c r="BV53" s="82">
        <f t="shared" si="4"/>
        <v>0</v>
      </c>
      <c r="BW53" s="82">
        <f t="shared" si="4"/>
        <v>0</v>
      </c>
      <c r="BX53" s="82">
        <f t="shared" si="4"/>
        <v>0</v>
      </c>
      <c r="BY53" s="82">
        <f t="shared" si="4"/>
        <v>0</v>
      </c>
      <c r="BZ53" s="82">
        <f t="shared" si="4"/>
        <v>0</v>
      </c>
      <c r="CA53" s="82">
        <f t="shared" si="4"/>
        <v>0</v>
      </c>
      <c r="CB53" s="82">
        <f t="shared" si="4"/>
        <v>0</v>
      </c>
      <c r="CC53" s="82">
        <f t="shared" ref="CC53:DI53" si="5">COUNTIF(CC$4:CC$38,$B$53)</f>
        <v>0</v>
      </c>
      <c r="CD53" s="82">
        <f t="shared" si="5"/>
        <v>0</v>
      </c>
      <c r="CE53" s="82">
        <f t="shared" si="5"/>
        <v>0</v>
      </c>
      <c r="CF53" s="82">
        <f t="shared" si="5"/>
        <v>0</v>
      </c>
      <c r="CG53" s="82">
        <f t="shared" si="5"/>
        <v>0</v>
      </c>
      <c r="CH53" s="82">
        <f t="shared" si="5"/>
        <v>0</v>
      </c>
      <c r="CI53" s="82">
        <f t="shared" si="5"/>
        <v>0</v>
      </c>
      <c r="CJ53" s="82">
        <f t="shared" si="5"/>
        <v>0</v>
      </c>
      <c r="CK53" s="82">
        <f t="shared" si="5"/>
        <v>0</v>
      </c>
      <c r="CL53" s="82">
        <f t="shared" si="5"/>
        <v>0</v>
      </c>
      <c r="CM53" s="82">
        <f t="shared" si="5"/>
        <v>0</v>
      </c>
      <c r="CN53" s="82">
        <f t="shared" si="5"/>
        <v>0</v>
      </c>
      <c r="CO53" s="82">
        <f t="shared" si="5"/>
        <v>0</v>
      </c>
      <c r="CP53" s="82">
        <f t="shared" si="5"/>
        <v>0</v>
      </c>
      <c r="CQ53" s="82">
        <f t="shared" si="5"/>
        <v>0</v>
      </c>
      <c r="CR53" s="82">
        <f t="shared" si="5"/>
        <v>0</v>
      </c>
      <c r="CS53" s="82">
        <f t="shared" si="5"/>
        <v>0</v>
      </c>
      <c r="CT53" s="82">
        <f t="shared" si="5"/>
        <v>0</v>
      </c>
      <c r="CU53" s="82">
        <f t="shared" si="5"/>
        <v>0</v>
      </c>
      <c r="CV53" s="82">
        <f t="shared" si="5"/>
        <v>0</v>
      </c>
      <c r="CW53" s="82">
        <f t="shared" si="5"/>
        <v>0</v>
      </c>
      <c r="CX53" s="82">
        <f t="shared" si="5"/>
        <v>0</v>
      </c>
      <c r="CY53" s="82">
        <f t="shared" si="5"/>
        <v>0</v>
      </c>
      <c r="CZ53" s="82">
        <f t="shared" si="5"/>
        <v>0</v>
      </c>
      <c r="DA53" s="82">
        <f t="shared" si="5"/>
        <v>0</v>
      </c>
      <c r="DB53" s="82">
        <f t="shared" si="5"/>
        <v>0</v>
      </c>
      <c r="DC53" s="82">
        <f t="shared" si="5"/>
        <v>0</v>
      </c>
      <c r="DD53" s="82">
        <f t="shared" si="5"/>
        <v>0</v>
      </c>
      <c r="DE53" s="82">
        <f t="shared" si="5"/>
        <v>0</v>
      </c>
      <c r="DF53" s="82">
        <f t="shared" si="5"/>
        <v>0</v>
      </c>
      <c r="DG53" s="82">
        <f t="shared" si="5"/>
        <v>0</v>
      </c>
      <c r="DH53" s="82">
        <f t="shared" si="5"/>
        <v>0</v>
      </c>
      <c r="DI53" s="82">
        <f t="shared" si="5"/>
        <v>0</v>
      </c>
    </row>
    <row r="54" spans="2:113">
      <c r="B54" s="227"/>
    </row>
    <row r="55" spans="2:113">
      <c r="B55" s="226" t="s">
        <v>271</v>
      </c>
      <c r="P55" s="243" t="e">
        <f>P51/$C$50</f>
        <v>#DIV/0!</v>
      </c>
      <c r="Q55" s="243" t="e">
        <f t="shared" ref="Q55:CB57" si="6">Q51/$C$50</f>
        <v>#DIV/0!</v>
      </c>
      <c r="R55" s="243" t="e">
        <f t="shared" si="6"/>
        <v>#DIV/0!</v>
      </c>
      <c r="S55" s="243" t="e">
        <f t="shared" si="6"/>
        <v>#DIV/0!</v>
      </c>
      <c r="T55" s="243" t="e">
        <f t="shared" si="6"/>
        <v>#DIV/0!</v>
      </c>
      <c r="U55" s="243" t="e">
        <f t="shared" si="6"/>
        <v>#DIV/0!</v>
      </c>
      <c r="V55" s="243" t="e">
        <f t="shared" si="6"/>
        <v>#DIV/0!</v>
      </c>
      <c r="W55" s="243" t="e">
        <f t="shared" si="6"/>
        <v>#DIV/0!</v>
      </c>
      <c r="X55" s="243" t="e">
        <f t="shared" si="6"/>
        <v>#DIV/0!</v>
      </c>
      <c r="Y55" s="243" t="e">
        <f t="shared" si="6"/>
        <v>#DIV/0!</v>
      </c>
      <c r="Z55" s="243" t="e">
        <f t="shared" si="6"/>
        <v>#DIV/0!</v>
      </c>
      <c r="AA55" s="243" t="e">
        <f t="shared" si="6"/>
        <v>#DIV/0!</v>
      </c>
      <c r="AB55" s="243" t="e">
        <f t="shared" si="6"/>
        <v>#DIV/0!</v>
      </c>
      <c r="AC55" s="243" t="e">
        <f t="shared" si="6"/>
        <v>#DIV/0!</v>
      </c>
      <c r="AD55" s="243" t="e">
        <f t="shared" si="6"/>
        <v>#DIV/0!</v>
      </c>
      <c r="AE55" s="243" t="e">
        <f t="shared" si="6"/>
        <v>#DIV/0!</v>
      </c>
      <c r="AF55" s="243" t="e">
        <f t="shared" si="6"/>
        <v>#DIV/0!</v>
      </c>
      <c r="AG55" s="243" t="e">
        <f t="shared" si="6"/>
        <v>#DIV/0!</v>
      </c>
      <c r="AH55" s="243" t="e">
        <f t="shared" si="6"/>
        <v>#DIV/0!</v>
      </c>
      <c r="AI55" s="243" t="e">
        <f t="shared" si="6"/>
        <v>#DIV/0!</v>
      </c>
      <c r="AJ55" s="243" t="e">
        <f t="shared" si="6"/>
        <v>#DIV/0!</v>
      </c>
      <c r="AK55" s="243" t="e">
        <f t="shared" si="6"/>
        <v>#DIV/0!</v>
      </c>
      <c r="AL55" s="243" t="e">
        <f t="shared" si="6"/>
        <v>#DIV/0!</v>
      </c>
      <c r="AM55" s="243" t="e">
        <f t="shared" si="6"/>
        <v>#DIV/0!</v>
      </c>
      <c r="AN55" s="243" t="e">
        <f t="shared" si="6"/>
        <v>#DIV/0!</v>
      </c>
      <c r="AO55" s="243" t="e">
        <f t="shared" si="6"/>
        <v>#DIV/0!</v>
      </c>
      <c r="AP55" s="243" t="e">
        <f t="shared" si="6"/>
        <v>#DIV/0!</v>
      </c>
      <c r="AQ55" s="243" t="e">
        <f t="shared" si="6"/>
        <v>#DIV/0!</v>
      </c>
      <c r="AR55" s="243" t="e">
        <f t="shared" si="6"/>
        <v>#DIV/0!</v>
      </c>
      <c r="AS55" s="243" t="e">
        <f t="shared" si="6"/>
        <v>#DIV/0!</v>
      </c>
      <c r="AT55" s="243" t="e">
        <f t="shared" si="6"/>
        <v>#DIV/0!</v>
      </c>
      <c r="AU55" s="243" t="e">
        <f t="shared" si="6"/>
        <v>#DIV/0!</v>
      </c>
      <c r="AV55" s="243" t="e">
        <f t="shared" si="6"/>
        <v>#DIV/0!</v>
      </c>
      <c r="AW55" s="243" t="e">
        <f t="shared" si="6"/>
        <v>#DIV/0!</v>
      </c>
      <c r="AX55" s="243" t="e">
        <f t="shared" si="6"/>
        <v>#DIV/0!</v>
      </c>
      <c r="AY55" s="243" t="e">
        <f t="shared" si="6"/>
        <v>#DIV/0!</v>
      </c>
      <c r="AZ55" s="243" t="e">
        <f t="shared" si="6"/>
        <v>#DIV/0!</v>
      </c>
      <c r="BA55" s="243" t="e">
        <f t="shared" si="6"/>
        <v>#DIV/0!</v>
      </c>
      <c r="BB55" s="243" t="e">
        <f t="shared" si="6"/>
        <v>#DIV/0!</v>
      </c>
      <c r="BC55" s="243" t="e">
        <f t="shared" si="6"/>
        <v>#DIV/0!</v>
      </c>
      <c r="BD55" s="243" t="e">
        <f t="shared" si="6"/>
        <v>#DIV/0!</v>
      </c>
      <c r="BE55" s="243" t="e">
        <f t="shared" si="6"/>
        <v>#DIV/0!</v>
      </c>
      <c r="BF55" s="243" t="e">
        <f t="shared" si="6"/>
        <v>#DIV/0!</v>
      </c>
      <c r="BG55" s="243" t="e">
        <f t="shared" si="6"/>
        <v>#DIV/0!</v>
      </c>
      <c r="BH55" s="243" t="e">
        <f t="shared" si="6"/>
        <v>#DIV/0!</v>
      </c>
      <c r="BI55" s="243" t="e">
        <f t="shared" si="6"/>
        <v>#DIV/0!</v>
      </c>
      <c r="BJ55" s="243" t="e">
        <f t="shared" si="6"/>
        <v>#DIV/0!</v>
      </c>
      <c r="BK55" s="243" t="e">
        <f t="shared" si="6"/>
        <v>#DIV/0!</v>
      </c>
      <c r="BL55" s="243" t="e">
        <f t="shared" si="6"/>
        <v>#DIV/0!</v>
      </c>
      <c r="BM55" s="243" t="e">
        <f t="shared" si="6"/>
        <v>#DIV/0!</v>
      </c>
      <c r="BN55" s="243" t="e">
        <f t="shared" si="6"/>
        <v>#DIV/0!</v>
      </c>
      <c r="BO55" s="243" t="e">
        <f t="shared" si="6"/>
        <v>#DIV/0!</v>
      </c>
      <c r="BP55" s="243" t="e">
        <f t="shared" si="6"/>
        <v>#DIV/0!</v>
      </c>
      <c r="BQ55" s="243" t="e">
        <f t="shared" si="6"/>
        <v>#DIV/0!</v>
      </c>
      <c r="BR55" s="243" t="e">
        <f t="shared" si="6"/>
        <v>#DIV/0!</v>
      </c>
      <c r="BS55" s="243" t="e">
        <f t="shared" si="6"/>
        <v>#DIV/0!</v>
      </c>
      <c r="BT55" s="243" t="e">
        <f t="shared" si="6"/>
        <v>#DIV/0!</v>
      </c>
      <c r="BU55" s="243" t="e">
        <f t="shared" si="6"/>
        <v>#DIV/0!</v>
      </c>
      <c r="BV55" s="243" t="e">
        <f t="shared" si="6"/>
        <v>#DIV/0!</v>
      </c>
      <c r="BW55" s="243" t="e">
        <f t="shared" si="6"/>
        <v>#DIV/0!</v>
      </c>
      <c r="BX55" s="243" t="e">
        <f t="shared" si="6"/>
        <v>#DIV/0!</v>
      </c>
      <c r="BY55" s="243" t="e">
        <f t="shared" si="6"/>
        <v>#DIV/0!</v>
      </c>
      <c r="BZ55" s="243" t="e">
        <f t="shared" si="6"/>
        <v>#DIV/0!</v>
      </c>
      <c r="CA55" s="243" t="e">
        <f t="shared" si="6"/>
        <v>#DIV/0!</v>
      </c>
      <c r="CB55" s="243" t="e">
        <f t="shared" si="6"/>
        <v>#DIV/0!</v>
      </c>
      <c r="CC55" s="243" t="e">
        <f t="shared" ref="CC55:DI57" si="7">CC51/$C$50</f>
        <v>#DIV/0!</v>
      </c>
      <c r="CD55" s="243" t="e">
        <f t="shared" si="7"/>
        <v>#DIV/0!</v>
      </c>
      <c r="CE55" s="243" t="e">
        <f t="shared" si="7"/>
        <v>#DIV/0!</v>
      </c>
      <c r="CF55" s="243" t="e">
        <f t="shared" si="7"/>
        <v>#DIV/0!</v>
      </c>
      <c r="CG55" s="243" t="e">
        <f t="shared" si="7"/>
        <v>#DIV/0!</v>
      </c>
      <c r="CH55" s="243" t="e">
        <f t="shared" si="7"/>
        <v>#DIV/0!</v>
      </c>
      <c r="CI55" s="243" t="e">
        <f t="shared" si="7"/>
        <v>#DIV/0!</v>
      </c>
      <c r="CJ55" s="243" t="e">
        <f t="shared" si="7"/>
        <v>#DIV/0!</v>
      </c>
      <c r="CK55" s="243" t="e">
        <f t="shared" si="7"/>
        <v>#DIV/0!</v>
      </c>
      <c r="CL55" s="243" t="e">
        <f t="shared" si="7"/>
        <v>#DIV/0!</v>
      </c>
      <c r="CM55" s="243" t="e">
        <f t="shared" si="7"/>
        <v>#DIV/0!</v>
      </c>
      <c r="CN55" s="243" t="e">
        <f t="shared" si="7"/>
        <v>#DIV/0!</v>
      </c>
      <c r="CO55" s="243" t="e">
        <f t="shared" si="7"/>
        <v>#DIV/0!</v>
      </c>
      <c r="CP55" s="243" t="e">
        <f t="shared" si="7"/>
        <v>#DIV/0!</v>
      </c>
      <c r="CQ55" s="243" t="e">
        <f t="shared" si="7"/>
        <v>#DIV/0!</v>
      </c>
      <c r="CR55" s="243" t="e">
        <f t="shared" si="7"/>
        <v>#DIV/0!</v>
      </c>
      <c r="CS55" s="243" t="e">
        <f t="shared" si="7"/>
        <v>#DIV/0!</v>
      </c>
      <c r="CT55" s="243" t="e">
        <f t="shared" si="7"/>
        <v>#DIV/0!</v>
      </c>
      <c r="CU55" s="243" t="e">
        <f t="shared" si="7"/>
        <v>#DIV/0!</v>
      </c>
      <c r="CV55" s="243" t="e">
        <f t="shared" si="7"/>
        <v>#DIV/0!</v>
      </c>
      <c r="CW55" s="243" t="e">
        <f t="shared" si="7"/>
        <v>#DIV/0!</v>
      </c>
      <c r="CX55" s="243" t="e">
        <f t="shared" si="7"/>
        <v>#DIV/0!</v>
      </c>
      <c r="CY55" s="243" t="e">
        <f t="shared" si="7"/>
        <v>#DIV/0!</v>
      </c>
      <c r="CZ55" s="243" t="e">
        <f t="shared" si="7"/>
        <v>#DIV/0!</v>
      </c>
      <c r="DA55" s="243" t="e">
        <f t="shared" si="7"/>
        <v>#DIV/0!</v>
      </c>
      <c r="DB55" s="243" t="e">
        <f t="shared" si="7"/>
        <v>#DIV/0!</v>
      </c>
      <c r="DC55" s="243" t="e">
        <f t="shared" si="7"/>
        <v>#DIV/0!</v>
      </c>
      <c r="DD55" s="243" t="e">
        <f t="shared" si="7"/>
        <v>#DIV/0!</v>
      </c>
      <c r="DE55" s="243" t="e">
        <f t="shared" si="7"/>
        <v>#DIV/0!</v>
      </c>
      <c r="DF55" s="243" t="e">
        <f t="shared" si="7"/>
        <v>#DIV/0!</v>
      </c>
      <c r="DG55" s="243" t="e">
        <f t="shared" si="7"/>
        <v>#DIV/0!</v>
      </c>
      <c r="DH55" s="243" t="e">
        <f t="shared" si="7"/>
        <v>#DIV/0!</v>
      </c>
      <c r="DI55" s="243" t="e">
        <f t="shared" si="7"/>
        <v>#DIV/0!</v>
      </c>
    </row>
    <row r="56" spans="2:113">
      <c r="B56" s="227" t="s">
        <v>272</v>
      </c>
      <c r="P56" s="243" t="e">
        <f t="shared" ref="P56:AE57" si="8">P52/$C$50</f>
        <v>#DIV/0!</v>
      </c>
      <c r="Q56" s="243" t="e">
        <f t="shared" si="8"/>
        <v>#DIV/0!</v>
      </c>
      <c r="R56" s="243" t="e">
        <f t="shared" si="8"/>
        <v>#DIV/0!</v>
      </c>
      <c r="S56" s="243" t="e">
        <f t="shared" si="8"/>
        <v>#DIV/0!</v>
      </c>
      <c r="T56" s="243" t="e">
        <f t="shared" si="8"/>
        <v>#DIV/0!</v>
      </c>
      <c r="U56" s="243" t="e">
        <f t="shared" si="8"/>
        <v>#DIV/0!</v>
      </c>
      <c r="V56" s="243" t="e">
        <f t="shared" si="8"/>
        <v>#DIV/0!</v>
      </c>
      <c r="W56" s="243" t="e">
        <f t="shared" si="8"/>
        <v>#DIV/0!</v>
      </c>
      <c r="X56" s="243" t="e">
        <f t="shared" si="8"/>
        <v>#DIV/0!</v>
      </c>
      <c r="Y56" s="243" t="e">
        <f t="shared" si="8"/>
        <v>#DIV/0!</v>
      </c>
      <c r="Z56" s="243" t="e">
        <f t="shared" si="8"/>
        <v>#DIV/0!</v>
      </c>
      <c r="AA56" s="243" t="e">
        <f t="shared" si="8"/>
        <v>#DIV/0!</v>
      </c>
      <c r="AB56" s="243" t="e">
        <f t="shared" si="8"/>
        <v>#DIV/0!</v>
      </c>
      <c r="AC56" s="243" t="e">
        <f t="shared" si="8"/>
        <v>#DIV/0!</v>
      </c>
      <c r="AD56" s="243" t="e">
        <f t="shared" si="8"/>
        <v>#DIV/0!</v>
      </c>
      <c r="AE56" s="243" t="e">
        <f t="shared" si="8"/>
        <v>#DIV/0!</v>
      </c>
      <c r="AF56" s="243" t="e">
        <f t="shared" si="6"/>
        <v>#DIV/0!</v>
      </c>
      <c r="AG56" s="243" t="e">
        <f t="shared" si="6"/>
        <v>#DIV/0!</v>
      </c>
      <c r="AH56" s="243" t="e">
        <f t="shared" si="6"/>
        <v>#DIV/0!</v>
      </c>
      <c r="AI56" s="243" t="e">
        <f t="shared" si="6"/>
        <v>#DIV/0!</v>
      </c>
      <c r="AJ56" s="243" t="e">
        <f t="shared" si="6"/>
        <v>#DIV/0!</v>
      </c>
      <c r="AK56" s="243" t="e">
        <f t="shared" si="6"/>
        <v>#DIV/0!</v>
      </c>
      <c r="AL56" s="243" t="e">
        <f t="shared" si="6"/>
        <v>#DIV/0!</v>
      </c>
      <c r="AM56" s="243" t="e">
        <f t="shared" si="6"/>
        <v>#DIV/0!</v>
      </c>
      <c r="AN56" s="243" t="e">
        <f t="shared" si="6"/>
        <v>#DIV/0!</v>
      </c>
      <c r="AO56" s="243" t="e">
        <f t="shared" si="6"/>
        <v>#DIV/0!</v>
      </c>
      <c r="AP56" s="243" t="e">
        <f t="shared" si="6"/>
        <v>#DIV/0!</v>
      </c>
      <c r="AQ56" s="243" t="e">
        <f t="shared" si="6"/>
        <v>#DIV/0!</v>
      </c>
      <c r="AR56" s="243" t="e">
        <f t="shared" si="6"/>
        <v>#DIV/0!</v>
      </c>
      <c r="AS56" s="243" t="e">
        <f t="shared" si="6"/>
        <v>#DIV/0!</v>
      </c>
      <c r="AT56" s="243" t="e">
        <f t="shared" si="6"/>
        <v>#DIV/0!</v>
      </c>
      <c r="AU56" s="243" t="e">
        <f t="shared" si="6"/>
        <v>#DIV/0!</v>
      </c>
      <c r="AV56" s="243" t="e">
        <f t="shared" si="6"/>
        <v>#DIV/0!</v>
      </c>
      <c r="AW56" s="243" t="e">
        <f t="shared" si="6"/>
        <v>#DIV/0!</v>
      </c>
      <c r="AX56" s="243" t="e">
        <f t="shared" si="6"/>
        <v>#DIV/0!</v>
      </c>
      <c r="AY56" s="243" t="e">
        <f t="shared" si="6"/>
        <v>#DIV/0!</v>
      </c>
      <c r="AZ56" s="243" t="e">
        <f t="shared" si="6"/>
        <v>#DIV/0!</v>
      </c>
      <c r="BA56" s="243" t="e">
        <f t="shared" si="6"/>
        <v>#DIV/0!</v>
      </c>
      <c r="BB56" s="243" t="e">
        <f t="shared" si="6"/>
        <v>#DIV/0!</v>
      </c>
      <c r="BC56" s="243" t="e">
        <f t="shared" si="6"/>
        <v>#DIV/0!</v>
      </c>
      <c r="BD56" s="243" t="e">
        <f t="shared" si="6"/>
        <v>#DIV/0!</v>
      </c>
      <c r="BE56" s="243" t="e">
        <f t="shared" si="6"/>
        <v>#DIV/0!</v>
      </c>
      <c r="BF56" s="243" t="e">
        <f t="shared" si="6"/>
        <v>#DIV/0!</v>
      </c>
      <c r="BG56" s="243" t="e">
        <f t="shared" si="6"/>
        <v>#DIV/0!</v>
      </c>
      <c r="BH56" s="243" t="e">
        <f t="shared" si="6"/>
        <v>#DIV/0!</v>
      </c>
      <c r="BI56" s="243" t="e">
        <f t="shared" si="6"/>
        <v>#DIV/0!</v>
      </c>
      <c r="BJ56" s="243" t="e">
        <f t="shared" si="6"/>
        <v>#DIV/0!</v>
      </c>
      <c r="BK56" s="243" t="e">
        <f t="shared" si="6"/>
        <v>#DIV/0!</v>
      </c>
      <c r="BL56" s="243" t="e">
        <f t="shared" si="6"/>
        <v>#DIV/0!</v>
      </c>
      <c r="BM56" s="243" t="e">
        <f t="shared" si="6"/>
        <v>#DIV/0!</v>
      </c>
      <c r="BN56" s="243" t="e">
        <f t="shared" si="6"/>
        <v>#DIV/0!</v>
      </c>
      <c r="BO56" s="243" t="e">
        <f t="shared" si="6"/>
        <v>#DIV/0!</v>
      </c>
      <c r="BP56" s="243" t="e">
        <f t="shared" si="6"/>
        <v>#DIV/0!</v>
      </c>
      <c r="BQ56" s="243" t="e">
        <f t="shared" si="6"/>
        <v>#DIV/0!</v>
      </c>
      <c r="BR56" s="243" t="e">
        <f t="shared" si="6"/>
        <v>#DIV/0!</v>
      </c>
      <c r="BS56" s="243" t="e">
        <f t="shared" si="6"/>
        <v>#DIV/0!</v>
      </c>
      <c r="BT56" s="243" t="e">
        <f t="shared" si="6"/>
        <v>#DIV/0!</v>
      </c>
      <c r="BU56" s="243" t="e">
        <f t="shared" si="6"/>
        <v>#DIV/0!</v>
      </c>
      <c r="BV56" s="243" t="e">
        <f t="shared" si="6"/>
        <v>#DIV/0!</v>
      </c>
      <c r="BW56" s="243" t="e">
        <f t="shared" si="6"/>
        <v>#DIV/0!</v>
      </c>
      <c r="BX56" s="243" t="e">
        <f t="shared" si="6"/>
        <v>#DIV/0!</v>
      </c>
      <c r="BY56" s="243" t="e">
        <f t="shared" si="6"/>
        <v>#DIV/0!</v>
      </c>
      <c r="BZ56" s="243" t="e">
        <f t="shared" si="6"/>
        <v>#DIV/0!</v>
      </c>
      <c r="CA56" s="243" t="e">
        <f t="shared" si="6"/>
        <v>#DIV/0!</v>
      </c>
      <c r="CB56" s="243" t="e">
        <f t="shared" si="6"/>
        <v>#DIV/0!</v>
      </c>
      <c r="CC56" s="243" t="e">
        <f t="shared" si="7"/>
        <v>#DIV/0!</v>
      </c>
      <c r="CD56" s="243" t="e">
        <f t="shared" si="7"/>
        <v>#DIV/0!</v>
      </c>
      <c r="CE56" s="243" t="e">
        <f t="shared" si="7"/>
        <v>#DIV/0!</v>
      </c>
      <c r="CF56" s="243" t="e">
        <f t="shared" si="7"/>
        <v>#DIV/0!</v>
      </c>
      <c r="CG56" s="243" t="e">
        <f t="shared" si="7"/>
        <v>#DIV/0!</v>
      </c>
      <c r="CH56" s="243" t="e">
        <f t="shared" si="7"/>
        <v>#DIV/0!</v>
      </c>
      <c r="CI56" s="243" t="e">
        <f t="shared" si="7"/>
        <v>#DIV/0!</v>
      </c>
      <c r="CJ56" s="243" t="e">
        <f t="shared" si="7"/>
        <v>#DIV/0!</v>
      </c>
      <c r="CK56" s="243" t="e">
        <f t="shared" si="7"/>
        <v>#DIV/0!</v>
      </c>
      <c r="CL56" s="243" t="e">
        <f t="shared" si="7"/>
        <v>#DIV/0!</v>
      </c>
      <c r="CM56" s="243" t="e">
        <f t="shared" si="7"/>
        <v>#DIV/0!</v>
      </c>
      <c r="CN56" s="243" t="e">
        <f t="shared" si="7"/>
        <v>#DIV/0!</v>
      </c>
      <c r="CO56" s="243" t="e">
        <f t="shared" si="7"/>
        <v>#DIV/0!</v>
      </c>
      <c r="CP56" s="243" t="e">
        <f t="shared" si="7"/>
        <v>#DIV/0!</v>
      </c>
      <c r="CQ56" s="243" t="e">
        <f t="shared" si="7"/>
        <v>#DIV/0!</v>
      </c>
      <c r="CR56" s="243" t="e">
        <f t="shared" si="7"/>
        <v>#DIV/0!</v>
      </c>
      <c r="CS56" s="243" t="e">
        <f t="shared" si="7"/>
        <v>#DIV/0!</v>
      </c>
      <c r="CT56" s="243" t="e">
        <f t="shared" si="7"/>
        <v>#DIV/0!</v>
      </c>
      <c r="CU56" s="243" t="e">
        <f t="shared" si="7"/>
        <v>#DIV/0!</v>
      </c>
      <c r="CV56" s="243" t="e">
        <f t="shared" si="7"/>
        <v>#DIV/0!</v>
      </c>
      <c r="CW56" s="243" t="e">
        <f t="shared" si="7"/>
        <v>#DIV/0!</v>
      </c>
      <c r="CX56" s="243" t="e">
        <f t="shared" si="7"/>
        <v>#DIV/0!</v>
      </c>
      <c r="CY56" s="243" t="e">
        <f t="shared" si="7"/>
        <v>#DIV/0!</v>
      </c>
      <c r="CZ56" s="243" t="e">
        <f t="shared" si="7"/>
        <v>#DIV/0!</v>
      </c>
      <c r="DA56" s="243" t="e">
        <f t="shared" si="7"/>
        <v>#DIV/0!</v>
      </c>
      <c r="DB56" s="243" t="e">
        <f t="shared" si="7"/>
        <v>#DIV/0!</v>
      </c>
      <c r="DC56" s="243" t="e">
        <f t="shared" si="7"/>
        <v>#DIV/0!</v>
      </c>
      <c r="DD56" s="243" t="e">
        <f t="shared" si="7"/>
        <v>#DIV/0!</v>
      </c>
      <c r="DE56" s="243" t="e">
        <f t="shared" si="7"/>
        <v>#DIV/0!</v>
      </c>
      <c r="DF56" s="243" t="e">
        <f t="shared" si="7"/>
        <v>#DIV/0!</v>
      </c>
      <c r="DG56" s="243" t="e">
        <f t="shared" si="7"/>
        <v>#DIV/0!</v>
      </c>
      <c r="DH56" s="243" t="e">
        <f t="shared" si="7"/>
        <v>#DIV/0!</v>
      </c>
      <c r="DI56" s="243" t="e">
        <f t="shared" si="7"/>
        <v>#DIV/0!</v>
      </c>
    </row>
    <row r="57" spans="2:113">
      <c r="B57" s="227" t="s">
        <v>273</v>
      </c>
      <c r="P57" s="243" t="e">
        <f t="shared" si="8"/>
        <v>#DIV/0!</v>
      </c>
      <c r="Q57" s="243" t="e">
        <f t="shared" si="8"/>
        <v>#DIV/0!</v>
      </c>
      <c r="R57" s="243" t="e">
        <f t="shared" si="8"/>
        <v>#DIV/0!</v>
      </c>
      <c r="S57" s="243" t="e">
        <f t="shared" si="8"/>
        <v>#DIV/0!</v>
      </c>
      <c r="T57" s="243" t="e">
        <f t="shared" si="8"/>
        <v>#DIV/0!</v>
      </c>
      <c r="U57" s="243" t="e">
        <f t="shared" si="8"/>
        <v>#DIV/0!</v>
      </c>
      <c r="V57" s="243" t="e">
        <f t="shared" si="8"/>
        <v>#DIV/0!</v>
      </c>
      <c r="W57" s="243" t="e">
        <f t="shared" si="8"/>
        <v>#DIV/0!</v>
      </c>
      <c r="X57" s="243" t="e">
        <f t="shared" si="8"/>
        <v>#DIV/0!</v>
      </c>
      <c r="Y57" s="243" t="e">
        <f t="shared" si="8"/>
        <v>#DIV/0!</v>
      </c>
      <c r="Z57" s="243" t="e">
        <f t="shared" si="8"/>
        <v>#DIV/0!</v>
      </c>
      <c r="AA57" s="243" t="e">
        <f t="shared" si="8"/>
        <v>#DIV/0!</v>
      </c>
      <c r="AB57" s="243" t="e">
        <f t="shared" si="8"/>
        <v>#DIV/0!</v>
      </c>
      <c r="AC57" s="243" t="e">
        <f t="shared" si="8"/>
        <v>#DIV/0!</v>
      </c>
      <c r="AD57" s="243" t="e">
        <f t="shared" si="8"/>
        <v>#DIV/0!</v>
      </c>
      <c r="AE57" s="243" t="e">
        <f t="shared" si="8"/>
        <v>#DIV/0!</v>
      </c>
      <c r="AF57" s="243" t="e">
        <f t="shared" si="6"/>
        <v>#DIV/0!</v>
      </c>
      <c r="AG57" s="243" t="e">
        <f t="shared" si="6"/>
        <v>#DIV/0!</v>
      </c>
      <c r="AH57" s="243" t="e">
        <f t="shared" si="6"/>
        <v>#DIV/0!</v>
      </c>
      <c r="AI57" s="243" t="e">
        <f t="shared" si="6"/>
        <v>#DIV/0!</v>
      </c>
      <c r="AJ57" s="243" t="e">
        <f t="shared" si="6"/>
        <v>#DIV/0!</v>
      </c>
      <c r="AK57" s="243" t="e">
        <f t="shared" si="6"/>
        <v>#DIV/0!</v>
      </c>
      <c r="AL57" s="243" t="e">
        <f t="shared" si="6"/>
        <v>#DIV/0!</v>
      </c>
      <c r="AM57" s="243" t="e">
        <f t="shared" si="6"/>
        <v>#DIV/0!</v>
      </c>
      <c r="AN57" s="243" t="e">
        <f t="shared" si="6"/>
        <v>#DIV/0!</v>
      </c>
      <c r="AO57" s="243" t="e">
        <f t="shared" si="6"/>
        <v>#DIV/0!</v>
      </c>
      <c r="AP57" s="243" t="e">
        <f t="shared" si="6"/>
        <v>#DIV/0!</v>
      </c>
      <c r="AQ57" s="243" t="e">
        <f t="shared" si="6"/>
        <v>#DIV/0!</v>
      </c>
      <c r="AR57" s="243" t="e">
        <f t="shared" si="6"/>
        <v>#DIV/0!</v>
      </c>
      <c r="AS57" s="243" t="e">
        <f t="shared" si="6"/>
        <v>#DIV/0!</v>
      </c>
      <c r="AT57" s="243" t="e">
        <f t="shared" si="6"/>
        <v>#DIV/0!</v>
      </c>
      <c r="AU57" s="243" t="e">
        <f t="shared" si="6"/>
        <v>#DIV/0!</v>
      </c>
      <c r="AV57" s="243" t="e">
        <f t="shared" si="6"/>
        <v>#DIV/0!</v>
      </c>
      <c r="AW57" s="243" t="e">
        <f t="shared" si="6"/>
        <v>#DIV/0!</v>
      </c>
      <c r="AX57" s="243" t="e">
        <f t="shared" si="6"/>
        <v>#DIV/0!</v>
      </c>
      <c r="AY57" s="243" t="e">
        <f t="shared" si="6"/>
        <v>#DIV/0!</v>
      </c>
      <c r="AZ57" s="243" t="e">
        <f t="shared" si="6"/>
        <v>#DIV/0!</v>
      </c>
      <c r="BA57" s="243" t="e">
        <f t="shared" si="6"/>
        <v>#DIV/0!</v>
      </c>
      <c r="BB57" s="243" t="e">
        <f t="shared" si="6"/>
        <v>#DIV/0!</v>
      </c>
      <c r="BC57" s="243" t="e">
        <f t="shared" si="6"/>
        <v>#DIV/0!</v>
      </c>
      <c r="BD57" s="243" t="e">
        <f t="shared" si="6"/>
        <v>#DIV/0!</v>
      </c>
      <c r="BE57" s="243" t="e">
        <f t="shared" si="6"/>
        <v>#DIV/0!</v>
      </c>
      <c r="BF57" s="243" t="e">
        <f t="shared" si="6"/>
        <v>#DIV/0!</v>
      </c>
      <c r="BG57" s="243" t="e">
        <f t="shared" si="6"/>
        <v>#DIV/0!</v>
      </c>
      <c r="BH57" s="243" t="e">
        <f t="shared" si="6"/>
        <v>#DIV/0!</v>
      </c>
      <c r="BI57" s="243" t="e">
        <f t="shared" si="6"/>
        <v>#DIV/0!</v>
      </c>
      <c r="BJ57" s="243" t="e">
        <f t="shared" si="6"/>
        <v>#DIV/0!</v>
      </c>
      <c r="BK57" s="243" t="e">
        <f t="shared" si="6"/>
        <v>#DIV/0!</v>
      </c>
      <c r="BL57" s="243" t="e">
        <f t="shared" si="6"/>
        <v>#DIV/0!</v>
      </c>
      <c r="BM57" s="243" t="e">
        <f t="shared" si="6"/>
        <v>#DIV/0!</v>
      </c>
      <c r="BN57" s="243" t="e">
        <f t="shared" si="6"/>
        <v>#DIV/0!</v>
      </c>
      <c r="BO57" s="243" t="e">
        <f t="shared" si="6"/>
        <v>#DIV/0!</v>
      </c>
      <c r="BP57" s="243" t="e">
        <f t="shared" si="6"/>
        <v>#DIV/0!</v>
      </c>
      <c r="BQ57" s="243" t="e">
        <f t="shared" si="6"/>
        <v>#DIV/0!</v>
      </c>
      <c r="BR57" s="243" t="e">
        <f t="shared" si="6"/>
        <v>#DIV/0!</v>
      </c>
      <c r="BS57" s="243" t="e">
        <f t="shared" si="6"/>
        <v>#DIV/0!</v>
      </c>
      <c r="BT57" s="243" t="e">
        <f t="shared" si="6"/>
        <v>#DIV/0!</v>
      </c>
      <c r="BU57" s="243" t="e">
        <f t="shared" si="6"/>
        <v>#DIV/0!</v>
      </c>
      <c r="BV57" s="243" t="e">
        <f t="shared" si="6"/>
        <v>#DIV/0!</v>
      </c>
      <c r="BW57" s="243" t="e">
        <f t="shared" si="6"/>
        <v>#DIV/0!</v>
      </c>
      <c r="BX57" s="243" t="e">
        <f t="shared" si="6"/>
        <v>#DIV/0!</v>
      </c>
      <c r="BY57" s="243" t="e">
        <f t="shared" si="6"/>
        <v>#DIV/0!</v>
      </c>
      <c r="BZ57" s="243" t="e">
        <f t="shared" si="6"/>
        <v>#DIV/0!</v>
      </c>
      <c r="CA57" s="243" t="e">
        <f t="shared" si="6"/>
        <v>#DIV/0!</v>
      </c>
      <c r="CB57" s="243" t="e">
        <f t="shared" si="6"/>
        <v>#DIV/0!</v>
      </c>
      <c r="CC57" s="243" t="e">
        <f t="shared" si="7"/>
        <v>#DIV/0!</v>
      </c>
      <c r="CD57" s="243" t="e">
        <f t="shared" si="7"/>
        <v>#DIV/0!</v>
      </c>
      <c r="CE57" s="243" t="e">
        <f t="shared" si="7"/>
        <v>#DIV/0!</v>
      </c>
      <c r="CF57" s="243" t="e">
        <f t="shared" si="7"/>
        <v>#DIV/0!</v>
      </c>
      <c r="CG57" s="243" t="e">
        <f t="shared" si="7"/>
        <v>#DIV/0!</v>
      </c>
      <c r="CH57" s="243" t="e">
        <f t="shared" si="7"/>
        <v>#DIV/0!</v>
      </c>
      <c r="CI57" s="243" t="e">
        <f t="shared" si="7"/>
        <v>#DIV/0!</v>
      </c>
      <c r="CJ57" s="243" t="e">
        <f t="shared" si="7"/>
        <v>#DIV/0!</v>
      </c>
      <c r="CK57" s="243" t="e">
        <f t="shared" si="7"/>
        <v>#DIV/0!</v>
      </c>
      <c r="CL57" s="243" t="e">
        <f t="shared" si="7"/>
        <v>#DIV/0!</v>
      </c>
      <c r="CM57" s="243" t="e">
        <f t="shared" si="7"/>
        <v>#DIV/0!</v>
      </c>
      <c r="CN57" s="243" t="e">
        <f t="shared" si="7"/>
        <v>#DIV/0!</v>
      </c>
      <c r="CO57" s="243" t="e">
        <f t="shared" si="7"/>
        <v>#DIV/0!</v>
      </c>
      <c r="CP57" s="243" t="e">
        <f t="shared" si="7"/>
        <v>#DIV/0!</v>
      </c>
      <c r="CQ57" s="243" t="e">
        <f t="shared" si="7"/>
        <v>#DIV/0!</v>
      </c>
      <c r="CR57" s="243" t="e">
        <f t="shared" si="7"/>
        <v>#DIV/0!</v>
      </c>
      <c r="CS57" s="243" t="e">
        <f t="shared" si="7"/>
        <v>#DIV/0!</v>
      </c>
      <c r="CT57" s="243" t="e">
        <f t="shared" si="7"/>
        <v>#DIV/0!</v>
      </c>
      <c r="CU57" s="243" t="e">
        <f t="shared" si="7"/>
        <v>#DIV/0!</v>
      </c>
      <c r="CV57" s="243" t="e">
        <f t="shared" si="7"/>
        <v>#DIV/0!</v>
      </c>
      <c r="CW57" s="243" t="e">
        <f t="shared" si="7"/>
        <v>#DIV/0!</v>
      </c>
      <c r="CX57" s="243" t="e">
        <f t="shared" si="7"/>
        <v>#DIV/0!</v>
      </c>
      <c r="CY57" s="243" t="e">
        <f t="shared" si="7"/>
        <v>#DIV/0!</v>
      </c>
      <c r="CZ57" s="243" t="e">
        <f t="shared" si="7"/>
        <v>#DIV/0!</v>
      </c>
      <c r="DA57" s="243" t="e">
        <f t="shared" si="7"/>
        <v>#DIV/0!</v>
      </c>
      <c r="DB57" s="243" t="e">
        <f t="shared" si="7"/>
        <v>#DIV/0!</v>
      </c>
      <c r="DC57" s="243" t="e">
        <f t="shared" si="7"/>
        <v>#DIV/0!</v>
      </c>
      <c r="DD57" s="243" t="e">
        <f t="shared" si="7"/>
        <v>#DIV/0!</v>
      </c>
      <c r="DE57" s="243" t="e">
        <f t="shared" si="7"/>
        <v>#DIV/0!</v>
      </c>
      <c r="DF57" s="243" t="e">
        <f t="shared" si="7"/>
        <v>#DIV/0!</v>
      </c>
      <c r="DG57" s="243" t="e">
        <f t="shared" si="7"/>
        <v>#DIV/0!</v>
      </c>
      <c r="DH57" s="243" t="e">
        <f t="shared" si="7"/>
        <v>#DIV/0!</v>
      </c>
      <c r="DI57" s="243" t="e">
        <f t="shared" si="7"/>
        <v>#DIV/0!</v>
      </c>
    </row>
  </sheetData>
  <sheetProtection selectLockedCells="1"/>
  <mergeCells count="11">
    <mergeCell ref="A1:BK1"/>
    <mergeCell ref="A2:A3"/>
    <mergeCell ref="B2:B3"/>
    <mergeCell ref="DJ2:DU2"/>
    <mergeCell ref="P2:P3"/>
    <mergeCell ref="AA2:AA3"/>
    <mergeCell ref="AU2:AU3"/>
    <mergeCell ref="BG2:BG3"/>
    <mergeCell ref="CB2:CB3"/>
    <mergeCell ref="DI2:DI3"/>
    <mergeCell ref="AJ2:AJ3"/>
  </mergeCells>
  <conditionalFormatting sqref="D4:AD48 AH4:AJ48">
    <cfRule type="containsText" dxfId="89" priority="62" operator="containsText" text="норма, средний, 3 уровень">
      <formula>NOT(ISERROR(SEARCH("норма, средний, 3 уровень",D4)))</formula>
    </cfRule>
  </conditionalFormatting>
  <conditionalFormatting sqref="D4:AD48 AH4:AJ48">
    <cfRule type="containsText" dxfId="88" priority="55" operator="containsText" text="низкий">
      <formula>NOT(ISERROR(SEARCH("низкий",D4)))</formula>
    </cfRule>
    <cfRule type="containsText" dxfId="87" priority="56" operator="containsText" text="сниженный">
      <formula>NOT(ISERROR(SEARCH("сниженный",D4)))</formula>
    </cfRule>
    <cfRule type="containsText" dxfId="86" priority="57" operator="containsText" text="очень высокий">
      <formula>NOT(ISERROR(SEARCH("очень высокий",D4)))</formula>
    </cfRule>
    <cfRule type="containsText" dxfId="85" priority="58" operator="containsText" text="высокий">
      <formula>NOT(ISERROR(SEARCH("высокий",D4)))</formula>
    </cfRule>
    <cfRule type="containsText" dxfId="84" priority="59" operator="containsText" text="средний">
      <formula>NOT(ISERROR(SEARCH("средний",D4)))</formula>
    </cfRule>
    <cfRule type="containsText" dxfId="83" priority="60" operator="containsText" text="3 уровень">
      <formula>NOT(ISERROR(SEARCH("3 уровень",D4)))</formula>
    </cfRule>
    <cfRule type="containsText" dxfId="82" priority="61" operator="containsText" text="норма">
      <formula>NOT(ISERROR(SEARCH("норма",D4)))</formula>
    </cfRule>
  </conditionalFormatting>
  <conditionalFormatting sqref="D4:AD48 AH4:AJ48">
    <cfRule type="containsText" dxfId="81" priority="54" operator="containsText" text="очень высокий">
      <formula>NOT(ISERROR(SEARCH("очень высокий",D4)))</formula>
    </cfRule>
  </conditionalFormatting>
  <conditionalFormatting sqref="AB4:AD48 AH4:AJ48">
    <cfRule type="containsText" dxfId="80" priority="53" stopIfTrue="1" operator="containsText" text="ниже среднего">
      <formula>NOT(ISERROR(SEARCH("ниже среднего",AB4)))</formula>
    </cfRule>
  </conditionalFormatting>
  <conditionalFormatting sqref="D4:AD48 AH4:AJ48">
    <cfRule type="containsText" dxfId="79" priority="50" operator="containsText" text="низкий">
      <formula>NOT(ISERROR(SEARCH("низкий",D4)))</formula>
    </cfRule>
    <cfRule type="containsText" dxfId="78" priority="51" operator="containsText" text="норма">
      <formula>NOT(ISERROR(SEARCH("норма",D4)))</formula>
    </cfRule>
    <cfRule type="containsText" dxfId="77" priority="52" operator="containsText" text="низкий">
      <formula>NOT(ISERROR(SEARCH("низкий",D4)))</formula>
    </cfRule>
  </conditionalFormatting>
  <conditionalFormatting sqref="AE49:AG50 D58:AJ92 D4:AD50 AH4:AJ50 D51:DI57">
    <cfRule type="containsText" dxfId="76" priority="47" operator="containsText" text="очень высокий">
      <formula>NOT(ISERROR(SEARCH("очень высокий",D4)))</formula>
    </cfRule>
    <cfRule type="containsText" dxfId="75" priority="48" operator="containsText" text="ниже нормы">
      <formula>NOT(ISERROR(SEARCH("ниже нормы",D4)))</formula>
    </cfRule>
    <cfRule type="containsText" dxfId="74" priority="49" operator="containsText" text="сниженный">
      <formula>NOT(ISERROR(SEARCH("сниженный",D4)))</formula>
    </cfRule>
  </conditionalFormatting>
  <conditionalFormatting sqref="D4:AD48 AH4:AJ48">
    <cfRule type="containsText" dxfId="73" priority="45" operator="containsText" text="высокий">
      <formula>NOT(ISERROR(SEARCH("высокий",D4)))</formula>
    </cfRule>
    <cfRule type="containsText" dxfId="72" priority="46" operator="containsText" text="низкий">
      <formula>NOT(ISERROR(SEARCH("низкий",D4)))</formula>
    </cfRule>
  </conditionalFormatting>
  <conditionalFormatting sqref="D4:I48">
    <cfRule type="containsText" dxfId="71" priority="40" operator="containsText" text="не сформирован">
      <formula>NOT(ISERROR(SEARCH("не сформирован",D4)))</formula>
    </cfRule>
    <cfRule type="containsText" dxfId="70" priority="41" operator="containsText" text="в стадии формирования">
      <formula>NOT(ISERROR(SEARCH("в стадии формирования",D4)))</formula>
    </cfRule>
    <cfRule type="containsText" dxfId="69" priority="42" operator="containsText" text="сформирован">
      <formula>NOT(ISERROR(SEARCH("сформирован",D4)))</formula>
    </cfRule>
    <cfRule type="containsText" dxfId="68" priority="43" operator="containsText" text="в стадии формирования">
      <formula>NOT(ISERROR(SEARCH("в стадии формирования",D4)))</formula>
    </cfRule>
    <cfRule type="containsText" dxfId="67" priority="44" operator="containsText" text="не сформирован">
      <formula>NOT(ISERROR(SEARCH("не сформирован",D4)))</formula>
    </cfRule>
  </conditionalFormatting>
  <conditionalFormatting sqref="J4:X48">
    <cfRule type="containsText" dxfId="66" priority="39" operator="containsText" text="не сформирован">
      <formula>NOT(ISERROR(SEARCH("не сформирован",J4)))</formula>
    </cfRule>
  </conditionalFormatting>
  <conditionalFormatting sqref="AV4:BA48 AK4:AT48 AB4:AD48 AH4:AI48 J4:Z48">
    <cfRule type="containsText" dxfId="65" priority="35" operator="containsText" text="не сформирован">
      <formula>NOT(ISERROR(SEARCH("не сформирован",J4)))</formula>
    </cfRule>
    <cfRule type="containsText" dxfId="64" priority="36" operator="containsText" text="сформирован">
      <formula>NOT(ISERROR(SEARCH("сформирован",J4)))</formula>
    </cfRule>
    <cfRule type="containsText" dxfId="63" priority="37" operator="containsText" text="в стадии формирования">
      <formula>NOT(ISERROR(SEARCH("в стадии формирования",J4)))</formula>
    </cfRule>
    <cfRule type="containsText" dxfId="62" priority="38" operator="containsText" text="не сформирован">
      <formula>NOT(ISERROR(SEARCH("не сформирован",J4)))</formula>
    </cfRule>
  </conditionalFormatting>
  <conditionalFormatting sqref="AE4:AG48">
    <cfRule type="cellIs" dxfId="61" priority="32" operator="equal">
      <formula>"в стадии формирования"</formula>
    </cfRule>
    <cfRule type="cellIs" dxfId="60" priority="33" operator="equal">
      <formula>"сформирован"</formula>
    </cfRule>
    <cfRule type="cellIs" dxfId="59" priority="34" operator="equal">
      <formula>"не сформирован"</formula>
    </cfRule>
  </conditionalFormatting>
  <conditionalFormatting sqref="BB4:BE48">
    <cfRule type="cellIs" dxfId="58" priority="29" operator="equal">
      <formula>"в стадии формирования"</formula>
    </cfRule>
    <cfRule type="cellIs" dxfId="57" priority="30" operator="equal">
      <formula>"сформирован"</formula>
    </cfRule>
    <cfRule type="cellIs" dxfId="56" priority="31" operator="equal">
      <formula>"не сформирован"</formula>
    </cfRule>
  </conditionalFormatting>
  <conditionalFormatting sqref="BH4:BZ48">
    <cfRule type="cellIs" dxfId="55" priority="26" operator="equal">
      <formula>"в стадии формирования"</formula>
    </cfRule>
    <cfRule type="cellIs" dxfId="54" priority="27" operator="equal">
      <formula>"сформирован"</formula>
    </cfRule>
    <cfRule type="cellIs" dxfId="53" priority="28" operator="equal">
      <formula>"не сформирован"</formula>
    </cfRule>
  </conditionalFormatting>
  <conditionalFormatting sqref="CC4:DG48">
    <cfRule type="cellIs" dxfId="52" priority="23" operator="equal">
      <formula>"в стадии формирования"</formula>
    </cfRule>
    <cfRule type="cellIs" dxfId="51" priority="24" operator="equal">
      <formula>"сформирован"</formula>
    </cfRule>
    <cfRule type="cellIs" dxfId="50" priority="25" operator="equal">
      <formula>"не сформирован"</formula>
    </cfRule>
  </conditionalFormatting>
  <conditionalFormatting sqref="BH4:BZ48">
    <cfRule type="cellIs" dxfId="49" priority="20" operator="equal">
      <formula>"в стадии формирования"</formula>
    </cfRule>
    <cfRule type="cellIs" dxfId="48" priority="21" operator="equal">
      <formula>"сформирован"</formula>
    </cfRule>
    <cfRule type="cellIs" dxfId="47" priority="22" operator="equal">
      <formula>"не сформирован"</formula>
    </cfRule>
  </conditionalFormatting>
  <conditionalFormatting sqref="AA4:AA48">
    <cfRule type="cellIs" dxfId="46" priority="17" operator="equal">
      <formula>"в стадии формирования"</formula>
    </cfRule>
    <cfRule type="cellIs" dxfId="45" priority="18" operator="equal">
      <formula>"сформирован"</formula>
    </cfRule>
    <cfRule type="cellIs" dxfId="44" priority="19" operator="equal">
      <formula>"не сформирован"</formula>
    </cfRule>
  </conditionalFormatting>
  <conditionalFormatting sqref="AJ4:AJ48">
    <cfRule type="containsText" dxfId="43" priority="1" operator="containsText" text="не сформирован">
      <formula>NOT(ISERROR(SEARCH("не сформирован",AJ4)))</formula>
    </cfRule>
    <cfRule type="cellIs" dxfId="42" priority="14" operator="equal">
      <formula>"в стадии формирования"</formula>
    </cfRule>
    <cfRule type="cellIs" dxfId="41" priority="15" operator="equal">
      <formula>"сформирован"</formula>
    </cfRule>
    <cfRule type="cellIs" dxfId="40" priority="16" operator="equal">
      <formula>"не сформирована"</formula>
    </cfRule>
  </conditionalFormatting>
  <conditionalFormatting sqref="AU4:AU49">
    <cfRule type="cellIs" dxfId="39" priority="11" operator="equal">
      <formula>"в стадии формирования"</formula>
    </cfRule>
    <cfRule type="cellIs" dxfId="38" priority="12" operator="equal">
      <formula>"сформирован"</formula>
    </cfRule>
    <cfRule type="cellIs" dxfId="37" priority="13" operator="equal">
      <formula>"не сформирован"</formula>
    </cfRule>
  </conditionalFormatting>
  <conditionalFormatting sqref="BG4:BG48">
    <cfRule type="cellIs" dxfId="36" priority="8" operator="equal">
      <formula>"в стадии формирования"</formula>
    </cfRule>
    <cfRule type="cellIs" dxfId="35" priority="9" operator="equal">
      <formula>"сформирован"</formula>
    </cfRule>
    <cfRule type="cellIs" dxfId="34" priority="10" operator="equal">
      <formula>"не сформирован"</formula>
    </cfRule>
  </conditionalFormatting>
  <conditionalFormatting sqref="CB4:CB48">
    <cfRule type="cellIs" dxfId="33" priority="5" operator="equal">
      <formula>"в стадии формирования"</formula>
    </cfRule>
    <cfRule type="cellIs" dxfId="32" priority="6" operator="equal">
      <formula>"сформирован"</formula>
    </cfRule>
    <cfRule type="cellIs" dxfId="31" priority="7" operator="equal">
      <formula>"не сформирован"</formula>
    </cfRule>
  </conditionalFormatting>
  <conditionalFormatting sqref="DI4:DI48">
    <cfRule type="cellIs" dxfId="30" priority="2" operator="equal">
      <formula>"в стадии формирования"</formula>
    </cfRule>
    <cfRule type="cellIs" dxfId="29" priority="3" operator="equal">
      <formula>"сформирован"</formula>
    </cfRule>
    <cfRule type="cellIs" dxfId="28" priority="4"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4"/>
  <sheetViews>
    <sheetView view="pageBreakPreview" zoomScale="70" zoomScaleSheetLayoutView="70" workbookViewId="0">
      <selection activeCell="H3" sqref="H3"/>
    </sheetView>
  </sheetViews>
  <sheetFormatPr defaultColWidth="9.140625" defaultRowHeight="15"/>
  <cols>
    <col min="1" max="1" width="49" style="82" customWidth="1"/>
    <col min="2" max="2" width="21.5703125" style="82" customWidth="1"/>
    <col min="3" max="3" width="31" style="82" hidden="1" customWidth="1"/>
    <col min="4" max="4" width="15.140625" style="82" hidden="1" customWidth="1"/>
    <col min="5" max="5" width="18.85546875" style="82" customWidth="1"/>
    <col min="6" max="6" width="6.140625" style="82" customWidth="1"/>
    <col min="7" max="7" width="5.42578125"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41.25" customHeight="1">
      <c r="A1" s="476"/>
      <c r="B1" s="476"/>
      <c r="C1" s="476"/>
      <c r="D1" s="476"/>
      <c r="E1" s="476"/>
      <c r="F1" s="476"/>
      <c r="G1" s="476"/>
      <c r="H1" s="476"/>
      <c r="I1" s="113"/>
      <c r="J1" s="114"/>
    </row>
    <row r="2" spans="1:21" ht="40.5" customHeight="1">
      <c r="A2" s="503" t="s">
        <v>152</v>
      </c>
      <c r="B2" s="503"/>
      <c r="C2" s="503"/>
      <c r="D2" s="503"/>
      <c r="E2" s="503"/>
      <c r="F2" s="115"/>
      <c r="G2" s="115"/>
      <c r="H2" s="135">
        <v>1</v>
      </c>
      <c r="I2" s="198"/>
      <c r="J2" s="114"/>
      <c r="P2" s="363"/>
      <c r="Q2" s="363"/>
      <c r="R2" s="363"/>
      <c r="S2" s="363"/>
      <c r="T2" s="363"/>
      <c r="U2" s="363"/>
    </row>
    <row r="3" spans="1:21" ht="22.5" customHeight="1">
      <c r="A3" s="115"/>
      <c r="B3" s="466">
        <f>INDEX(список!B2:B36,H2,1)</f>
        <v>0</v>
      </c>
      <c r="C3" s="466"/>
      <c r="D3" s="466"/>
      <c r="E3" s="466"/>
      <c r="F3" s="115"/>
      <c r="G3" s="115"/>
      <c r="H3" s="116"/>
      <c r="I3" s="198"/>
      <c r="J3" s="114"/>
      <c r="P3" s="111"/>
      <c r="Q3" s="111"/>
      <c r="R3" s="111"/>
      <c r="S3" s="111"/>
      <c r="T3" s="111"/>
      <c r="U3" s="111"/>
    </row>
    <row r="4" spans="1:21" ht="18.75">
      <c r="A4" s="357"/>
      <c r="B4" s="467" t="str">
        <f>список!D2</f>
        <v>старшая группа</v>
      </c>
      <c r="C4" s="467"/>
      <c r="D4" s="467"/>
      <c r="E4" s="467"/>
      <c r="F4" s="357"/>
      <c r="G4" s="357"/>
      <c r="H4" s="118"/>
      <c r="I4" s="121"/>
      <c r="J4" s="114"/>
      <c r="P4" s="20"/>
      <c r="Q4" s="20"/>
      <c r="R4" s="20"/>
      <c r="S4" s="20"/>
      <c r="T4" s="21"/>
      <c r="U4" s="21"/>
    </row>
    <row r="5" spans="1:21" s="192" customFormat="1" ht="31.5" customHeight="1">
      <c r="A5" s="121"/>
      <c r="B5" s="501">
        <f>список!C2</f>
        <v>0</v>
      </c>
      <c r="C5" s="501"/>
      <c r="D5" s="501"/>
      <c r="E5" s="501"/>
      <c r="F5" s="120"/>
      <c r="G5" s="121"/>
      <c r="H5" s="121"/>
      <c r="I5" s="121"/>
      <c r="J5" s="191"/>
      <c r="P5" s="193"/>
      <c r="Q5" s="194"/>
      <c r="R5" s="193"/>
      <c r="S5" s="194"/>
      <c r="T5" s="194"/>
      <c r="U5" s="194"/>
    </row>
    <row r="6" spans="1:21" s="113" customFormat="1" ht="85.5" customHeight="1">
      <c r="A6" s="464" t="s">
        <v>283</v>
      </c>
      <c r="B6" s="464"/>
      <c r="C6" s="464"/>
      <c r="D6" s="142" t="str">
        <f>INDEX('Социально-коммуникативное разви'!U5:U37,H2,1)</f>
        <v/>
      </c>
      <c r="E6" s="197" t="str">
        <f>INDEX('целевые ориентиры_сводная'!P4:P38,H2,1)</f>
        <v/>
      </c>
      <c r="F6" s="502"/>
      <c r="G6" s="502"/>
      <c r="H6" s="502"/>
      <c r="I6" s="502"/>
      <c r="M6" s="78"/>
      <c r="N6" s="196"/>
      <c r="O6" s="196"/>
      <c r="P6" s="78"/>
      <c r="Q6" s="78"/>
      <c r="R6" s="78"/>
    </row>
    <row r="7" spans="1:21" s="113" customFormat="1" ht="117" customHeight="1">
      <c r="A7" s="464" t="s">
        <v>282</v>
      </c>
      <c r="B7" s="464"/>
      <c r="C7" s="464"/>
      <c r="D7" s="142" t="str">
        <f>INDEX('Социально-коммуникативное разви'!AB5:AB37,H2,1)</f>
        <v/>
      </c>
      <c r="E7" s="197" t="str">
        <f>INDEX('целевые ориентиры_сводная'!AA4:AA38,H2,1)</f>
        <v/>
      </c>
      <c r="F7" s="502"/>
      <c r="G7" s="502"/>
      <c r="H7" s="502"/>
      <c r="I7" s="502"/>
      <c r="M7" s="196"/>
      <c r="N7" s="196"/>
      <c r="O7" s="196"/>
      <c r="P7" s="78"/>
      <c r="Q7" s="78"/>
      <c r="R7" s="78"/>
    </row>
    <row r="8" spans="1:21" s="113" customFormat="1" ht="74.25" customHeight="1">
      <c r="A8" s="464" t="s">
        <v>346</v>
      </c>
      <c r="B8" s="464"/>
      <c r="C8" s="464"/>
      <c r="D8" s="142" t="str">
        <f>INDEX('Социально-коммуникативное разви'!AN5:AN37,H2,1)</f>
        <v/>
      </c>
      <c r="E8" s="197" t="str">
        <f>INDEX('целевые ориентиры_сводная'!AJ4:AJ38,H2,1)</f>
        <v/>
      </c>
      <c r="F8" s="502"/>
      <c r="G8" s="502"/>
      <c r="H8" s="502"/>
      <c r="I8" s="502"/>
      <c r="M8" s="196"/>
      <c r="N8" s="196"/>
      <c r="O8" s="196"/>
      <c r="P8" s="78"/>
      <c r="Q8" s="78"/>
      <c r="R8" s="78"/>
    </row>
    <row r="9" spans="1:21" s="113" customFormat="1" ht="87" customHeight="1">
      <c r="A9" s="500" t="s">
        <v>285</v>
      </c>
      <c r="B9" s="500"/>
      <c r="C9" s="500"/>
      <c r="D9" s="142" t="str">
        <f>INDEX('Познавательное развитие'!G5:G37,H2,1)</f>
        <v/>
      </c>
      <c r="E9" s="197" t="str">
        <f>INDEX('целевые ориентиры_сводная'!AU4:AU38,H2,1)</f>
        <v/>
      </c>
      <c r="F9" s="499"/>
      <c r="G9" s="499"/>
      <c r="H9" s="499"/>
      <c r="I9" s="499"/>
    </row>
    <row r="10" spans="1:21" s="113" customFormat="1" ht="44.25" customHeight="1">
      <c r="A10" s="510" t="s">
        <v>344</v>
      </c>
      <c r="B10" s="511"/>
      <c r="C10" s="512"/>
      <c r="D10" s="142" t="str">
        <f>INDEX('Познавательное развитие'!N5:N37,H2,1)</f>
        <v/>
      </c>
      <c r="E10" s="197" t="str">
        <f>INDEX('целевые ориентиры_сводная'!BG4:BG38,H2,1)</f>
        <v/>
      </c>
      <c r="F10" s="499"/>
      <c r="G10" s="499"/>
      <c r="H10" s="499"/>
      <c r="I10" s="499"/>
    </row>
    <row r="11" spans="1:21" s="113" customFormat="1" ht="67.5" customHeight="1">
      <c r="A11" s="464" t="s">
        <v>287</v>
      </c>
      <c r="B11" s="464"/>
      <c r="C11" s="464"/>
      <c r="D11" s="143" t="str">
        <f>INDEX('Познавательное развитие'!Q5:Q37,H2,1)</f>
        <v/>
      </c>
      <c r="E11" s="197" t="str">
        <f>INDEX('целевые ориентиры_сводная'!CB4:CB38,H2,1)</f>
        <v/>
      </c>
      <c r="F11" s="499"/>
      <c r="G11" s="499"/>
      <c r="H11" s="499"/>
      <c r="I11" s="499"/>
    </row>
    <row r="12" spans="1:21" s="113" customFormat="1" ht="138" customHeight="1">
      <c r="A12" s="500" t="s">
        <v>345</v>
      </c>
      <c r="B12" s="500"/>
      <c r="C12" s="500"/>
      <c r="D12" s="143" t="str">
        <f>INDEX('Познавательное развитие'!X5:X37,H2,1)</f>
        <v/>
      </c>
      <c r="E12" s="197" t="str">
        <f>INDEX('целевые ориентиры_сводная'!DI4:DI38,H2,1)</f>
        <v/>
      </c>
      <c r="F12" s="499"/>
      <c r="G12" s="499"/>
      <c r="H12" s="499"/>
      <c r="I12" s="499"/>
    </row>
    <row r="13" spans="1:21" s="113" customFormat="1" ht="30.75" customHeight="1">
      <c r="A13" s="77"/>
      <c r="C13" s="189"/>
      <c r="D13" s="79"/>
      <c r="E13" s="77"/>
      <c r="F13" s="77"/>
      <c r="G13" s="77"/>
      <c r="H13" s="80"/>
      <c r="I13" s="80"/>
    </row>
    <row r="14" spans="1:21" s="113" customFormat="1" ht="36.75" customHeight="1">
      <c r="A14" s="508"/>
      <c r="B14" s="508"/>
      <c r="C14" s="79"/>
      <c r="D14" s="79"/>
      <c r="E14" s="77"/>
      <c r="F14" s="77"/>
      <c r="G14" s="77"/>
      <c r="H14" s="80"/>
      <c r="I14" s="80"/>
    </row>
    <row r="15" spans="1:21" s="113" customFormat="1" ht="15.75">
      <c r="A15" s="505"/>
      <c r="B15" s="505"/>
      <c r="C15" s="79"/>
      <c r="D15" s="79"/>
      <c r="E15" s="77"/>
      <c r="F15" s="81"/>
      <c r="G15" s="81"/>
      <c r="H15" s="81"/>
      <c r="I15" s="80"/>
    </row>
    <row r="16" spans="1:21" s="113" customFormat="1" ht="15.75">
      <c r="A16" s="505"/>
      <c r="B16" s="505"/>
      <c r="C16" s="79"/>
      <c r="D16" s="79"/>
      <c r="E16" s="81"/>
      <c r="F16" s="81"/>
      <c r="G16" s="81"/>
      <c r="H16" s="81"/>
      <c r="I16" s="81"/>
    </row>
    <row r="17" spans="1:9" s="113" customFormat="1" ht="15.75">
      <c r="A17" s="505"/>
      <c r="B17" s="505"/>
      <c r="C17" s="79"/>
      <c r="D17" s="79"/>
      <c r="E17" s="81"/>
      <c r="F17" s="81"/>
      <c r="G17" s="81"/>
      <c r="H17" s="81"/>
      <c r="I17" s="81"/>
    </row>
    <row r="18" spans="1:9" s="113" customFormat="1" ht="15.75">
      <c r="A18" s="506"/>
      <c r="B18" s="506"/>
      <c r="C18" s="79"/>
      <c r="D18" s="81"/>
      <c r="E18" s="81"/>
      <c r="F18" s="187"/>
      <c r="G18" s="187"/>
      <c r="H18" s="81"/>
      <c r="I18" s="81"/>
    </row>
    <row r="19" spans="1:9" s="113" customFormat="1" ht="15.75">
      <c r="A19" s="504"/>
      <c r="B19" s="504"/>
      <c r="C19" s="79"/>
      <c r="D19" s="187"/>
      <c r="E19" s="187"/>
      <c r="F19" s="188"/>
      <c r="G19" s="188"/>
      <c r="H19" s="81"/>
      <c r="I19" s="81"/>
    </row>
    <row r="20" spans="1:9" s="113" customFormat="1" ht="15.75">
      <c r="A20" s="504"/>
      <c r="B20" s="504"/>
      <c r="C20" s="79"/>
      <c r="D20" s="78"/>
      <c r="E20" s="188"/>
      <c r="F20" s="78"/>
      <c r="G20" s="78"/>
      <c r="H20" s="81"/>
      <c r="I20" s="81"/>
    </row>
    <row r="21" spans="1:9" s="113" customFormat="1" ht="15.75">
      <c r="A21" s="504"/>
      <c r="B21" s="504"/>
      <c r="C21" s="81"/>
      <c r="D21" s="78"/>
      <c r="E21" s="78"/>
      <c r="F21" s="78"/>
      <c r="G21" s="78"/>
      <c r="H21" s="81"/>
      <c r="I21" s="81"/>
    </row>
    <row r="22" spans="1:9" s="113" customFormat="1" ht="15.75">
      <c r="A22" s="504"/>
      <c r="B22" s="504"/>
      <c r="C22" s="504"/>
      <c r="D22" s="78"/>
      <c r="E22" s="78"/>
      <c r="F22" s="78"/>
      <c r="G22" s="78"/>
      <c r="H22" s="81"/>
      <c r="I22" s="81"/>
    </row>
    <row r="23" spans="1:9" s="113" customFormat="1" ht="15.75">
      <c r="A23" s="507"/>
      <c r="B23" s="507"/>
      <c r="C23" s="78"/>
      <c r="D23" s="78"/>
      <c r="E23" s="78"/>
      <c r="F23" s="78"/>
      <c r="G23" s="78"/>
      <c r="H23" s="81"/>
      <c r="I23" s="81"/>
    </row>
    <row r="24" spans="1:9" s="113" customFormat="1" ht="15.75">
      <c r="A24" s="78"/>
      <c r="B24" s="78"/>
      <c r="C24" s="78"/>
      <c r="D24" s="78"/>
      <c r="E24" s="78"/>
      <c r="F24" s="78"/>
      <c r="G24" s="78"/>
      <c r="H24" s="81"/>
      <c r="I24" s="81"/>
    </row>
    <row r="25" spans="1:9" s="113" customFormat="1" ht="15.75">
      <c r="A25" s="78"/>
      <c r="B25" s="78"/>
      <c r="C25" s="78"/>
      <c r="D25" s="78"/>
      <c r="E25" s="78"/>
      <c r="F25" s="81"/>
      <c r="G25" s="81"/>
      <c r="H25" s="81"/>
      <c r="I25" s="81"/>
    </row>
    <row r="26" spans="1:9" s="113" customFormat="1" ht="15.75">
      <c r="A26" s="78"/>
      <c r="B26" s="78"/>
      <c r="C26" s="78"/>
      <c r="D26" s="78"/>
      <c r="E26" s="81"/>
      <c r="F26" s="81"/>
      <c r="G26" s="81"/>
      <c r="H26" s="81"/>
      <c r="I26" s="81"/>
    </row>
    <row r="27" spans="1:9" s="113" customFormat="1" ht="15.75">
      <c r="A27" s="78"/>
      <c r="B27" s="78"/>
      <c r="C27" s="78"/>
      <c r="D27" s="190"/>
      <c r="E27" s="81"/>
      <c r="F27" s="81"/>
      <c r="G27" s="81"/>
      <c r="H27" s="81"/>
      <c r="I27" s="81"/>
    </row>
    <row r="28" spans="1:9" s="113" customFormat="1" ht="15.75">
      <c r="A28" s="78"/>
      <c r="B28" s="78"/>
      <c r="C28" s="78"/>
      <c r="D28" s="188"/>
      <c r="E28" s="81"/>
      <c r="F28" s="81"/>
      <c r="G28" s="81"/>
      <c r="H28" s="81"/>
      <c r="I28" s="81"/>
    </row>
    <row r="29" spans="1:9" s="113" customFormat="1" ht="15.75">
      <c r="A29" s="78"/>
      <c r="B29" s="78"/>
      <c r="C29" s="78"/>
      <c r="D29" s="78"/>
      <c r="E29" s="81"/>
      <c r="F29" s="81"/>
      <c r="G29" s="81"/>
      <c r="H29" s="81"/>
      <c r="I29" s="81"/>
    </row>
    <row r="30" spans="1:9" s="113" customFormat="1" ht="15.75">
      <c r="A30" s="509"/>
      <c r="B30" s="509"/>
      <c r="C30" s="509"/>
      <c r="D30" s="78"/>
    </row>
    <row r="31" spans="1:9" s="113" customFormat="1" ht="15.75">
      <c r="A31" s="188"/>
      <c r="B31" s="188"/>
      <c r="C31" s="188"/>
      <c r="D31" s="78"/>
    </row>
    <row r="32" spans="1:9" s="113" customFormat="1" ht="15.75">
      <c r="A32" s="78"/>
      <c r="B32" s="78"/>
      <c r="C32" s="78"/>
      <c r="D32" s="78"/>
    </row>
    <row r="33" spans="1:6" s="113" customFormat="1" ht="15.75">
      <c r="A33" s="78"/>
      <c r="B33" s="78"/>
      <c r="C33" s="78"/>
      <c r="D33" s="78"/>
    </row>
    <row r="34" spans="1:6" s="113" customFormat="1" ht="15.75">
      <c r="A34" s="78"/>
      <c r="B34" s="78"/>
      <c r="C34" s="78"/>
      <c r="D34" s="185"/>
    </row>
    <row r="35" spans="1:6" s="113" customFormat="1" ht="15.75">
      <c r="A35" s="78"/>
      <c r="B35" s="78"/>
      <c r="C35" s="78"/>
      <c r="D35" s="188"/>
    </row>
    <row r="36" spans="1:6" s="113" customFormat="1" ht="15.75">
      <c r="A36" s="78"/>
      <c r="B36" s="78"/>
      <c r="C36" s="78"/>
      <c r="D36" s="196"/>
    </row>
    <row r="37" spans="1:6" s="85" customFormat="1" ht="15.75">
      <c r="A37" s="440"/>
      <c r="B37" s="440"/>
      <c r="C37" s="440"/>
      <c r="D37" s="195"/>
    </row>
    <row r="38" spans="1:6" ht="15.75">
      <c r="A38" s="20"/>
      <c r="B38" s="20"/>
      <c r="C38" s="20"/>
      <c r="D38" s="22"/>
      <c r="F38" s="22"/>
    </row>
    <row r="39" spans="1:6" ht="15.75">
      <c r="A39" s="22"/>
      <c r="B39" s="22"/>
      <c r="C39" s="22"/>
      <c r="D39" s="21"/>
      <c r="E39" s="22"/>
      <c r="F39" s="22"/>
    </row>
    <row r="40" spans="1:6" ht="15.75">
      <c r="A40" s="22"/>
      <c r="B40" s="21"/>
      <c r="C40" s="22"/>
      <c r="D40" s="22"/>
      <c r="E40" s="22"/>
      <c r="F40" s="22"/>
    </row>
    <row r="41" spans="1:6" ht="15.75">
      <c r="A41" s="22"/>
      <c r="B41" s="22"/>
      <c r="C41" s="22"/>
      <c r="D41" s="22"/>
      <c r="E41" s="22"/>
      <c r="F41" s="111"/>
    </row>
    <row r="42" spans="1:6" ht="15.75">
      <c r="C42" s="21"/>
      <c r="D42" s="111"/>
      <c r="E42" s="111"/>
      <c r="F42" s="21"/>
    </row>
    <row r="43" spans="1:6" ht="15.75">
      <c r="C43" s="22"/>
      <c r="D43" s="20"/>
      <c r="E43" s="21"/>
    </row>
    <row r="44" spans="1:6" ht="15.75">
      <c r="C44" s="22"/>
      <c r="D44" s="21"/>
    </row>
    <row r="45" spans="1:6" ht="15.75">
      <c r="C45" s="111"/>
      <c r="D45" s="21"/>
    </row>
    <row r="46" spans="1:6" ht="15.75">
      <c r="C46" s="20"/>
      <c r="D46" s="21"/>
    </row>
    <row r="47" spans="1:6" ht="15.75">
      <c r="A47" s="21"/>
      <c r="B47" s="21"/>
      <c r="C47" s="21"/>
      <c r="D47" s="21"/>
    </row>
    <row r="48" spans="1:6" ht="15.75">
      <c r="A48" s="21"/>
      <c r="B48" s="21"/>
      <c r="C48" s="21"/>
      <c r="D48" s="21"/>
    </row>
    <row r="49" spans="1:4" ht="15.75">
      <c r="A49" s="21"/>
      <c r="B49" s="21"/>
      <c r="C49" s="21"/>
      <c r="D49" s="21"/>
    </row>
    <row r="50" spans="1:4" ht="15.75">
      <c r="A50" s="21"/>
      <c r="B50" s="21"/>
      <c r="C50" s="21"/>
      <c r="D50" s="111"/>
    </row>
    <row r="51" spans="1:4" ht="15.75">
      <c r="A51" s="21"/>
      <c r="B51" s="21"/>
      <c r="C51" s="21"/>
    </row>
    <row r="52" spans="1:4" ht="15.75">
      <c r="A52" s="21"/>
      <c r="B52" s="21"/>
      <c r="C52" s="21"/>
    </row>
    <row r="53" spans="1:4">
      <c r="A53" s="363"/>
      <c r="B53" s="363"/>
      <c r="C53" s="363"/>
    </row>
    <row r="54" spans="1:4">
      <c r="A54" s="122"/>
      <c r="B54" s="122"/>
    </row>
  </sheetData>
  <sheetProtection password="CC6F" sheet="1" objects="1" scenarios="1" selectLockedCells="1"/>
  <mergeCells count="29">
    <mergeCell ref="A1:H1"/>
    <mergeCell ref="A53:C53"/>
    <mergeCell ref="A22:C22"/>
    <mergeCell ref="A17:B17"/>
    <mergeCell ref="A18:B18"/>
    <mergeCell ref="A19:B19"/>
    <mergeCell ref="A21:B21"/>
    <mergeCell ref="A23:B23"/>
    <mergeCell ref="A14:B14"/>
    <mergeCell ref="A15:B15"/>
    <mergeCell ref="A16:B16"/>
    <mergeCell ref="A37:C37"/>
    <mergeCell ref="A30:C30"/>
    <mergeCell ref="A20:B20"/>
    <mergeCell ref="A10:C10"/>
    <mergeCell ref="A11:C11"/>
    <mergeCell ref="F9:I12"/>
    <mergeCell ref="A9:C9"/>
    <mergeCell ref="A7:C7"/>
    <mergeCell ref="A12:C12"/>
    <mergeCell ref="S2:U2"/>
    <mergeCell ref="P2:R2"/>
    <mergeCell ref="A8:C8"/>
    <mergeCell ref="A6:C6"/>
    <mergeCell ref="B5:E5"/>
    <mergeCell ref="F6:I8"/>
    <mergeCell ref="A2:E2"/>
    <mergeCell ref="B3:E3"/>
    <mergeCell ref="B4:E4"/>
  </mergeCells>
  <phoneticPr fontId="0" type="noConversion"/>
  <conditionalFormatting sqref="E9:E12">
    <cfRule type="containsText" dxfId="27" priority="19" operator="containsText" text="сниженный">
      <formula>NOT(ISERROR(SEARCH("сниженный",E9)))</formula>
    </cfRule>
    <cfRule type="containsText" dxfId="26" priority="20" operator="containsText" text="высокий">
      <formula>NOT(ISERROR(SEARCH("высокий",E9)))</formula>
    </cfRule>
    <cfRule type="containsText" dxfId="25" priority="21" operator="containsText" text="норма">
      <formula>NOT(ISERROR(SEARCH("норма",E9)))</formula>
    </cfRule>
    <cfRule type="containsText" dxfId="24" priority="22" operator="containsText" text="низкий">
      <formula>NOT(ISERROR(SEARCH("низкий",E9)))</formula>
    </cfRule>
    <cfRule type="containsText" dxfId="23" priority="26" stopIfTrue="1" operator="containsText" text="ниже среднего">
      <formula>NOT(ISERROR(SEARCH("ниже среднего",E9)))</formula>
    </cfRule>
    <cfRule type="containsText" dxfId="22" priority="100" operator="containsText" text="низкий">
      <formula>NOT(ISERROR(SEARCH("низкий",E9)))</formula>
    </cfRule>
    <cfRule type="containsText" dxfId="21" priority="101" operator="containsText" text="норма">
      <formula>NOT(ISERROR(SEARCH("норма",E9)))</formula>
    </cfRule>
    <cfRule type="containsText" dxfId="20" priority="102" operator="containsText" text="высокий">
      <formula>NOT(ISERROR(SEARCH("высокий",E9)))</formula>
    </cfRule>
    <cfRule type="containsText" dxfId="19" priority="103" operator="containsText" text="норма">
      <formula>NOT(ISERROR(SEARCH("норма",E9)))</formula>
    </cfRule>
  </conditionalFormatting>
  <conditionalFormatting sqref="E9:E12">
    <cfRule type="containsText" dxfId="18" priority="75" operator="containsText" text="низкий">
      <formula>NOT(ISERROR(SEARCH("низкий",E9)))</formula>
    </cfRule>
    <cfRule type="containsText" dxfId="17" priority="76" operator="containsText" text="низкий">
      <formula>NOT(ISERROR(SEARCH("низкий",E9)))</formula>
    </cfRule>
    <cfRule type="containsText" dxfId="16" priority="77" operator="containsText" text="норма">
      <formula>NOT(ISERROR(SEARCH("норма",E9)))</formula>
    </cfRule>
    <cfRule type="containsText" dxfId="15" priority="78" operator="containsText" text="высокий">
      <formula>NOT(ISERROR(SEARCH("высокий",E9)))</formula>
    </cfRule>
  </conditionalFormatting>
  <conditionalFormatting sqref="B11:C11 A10:A11 B7:E7 D6:E6 D8:E12 A6:A8">
    <cfRule type="containsText" dxfId="14" priority="38" stopIfTrue="1" operator="containsText" text="низкий">
      <formula>NOT(ISERROR(SEARCH("низкий",A6)))</formula>
    </cfRule>
    <cfRule type="containsText" dxfId="13" priority="39" stopIfTrue="1" operator="containsText" text="средний">
      <formula>NOT(ISERROR(SEARCH("средний",A6)))</formula>
    </cfRule>
    <cfRule type="containsText" dxfId="12" priority="40" stopIfTrue="1" operator="containsText" text="высокий">
      <formula>NOT(ISERROR(SEARCH("высокий",A6)))</formula>
    </cfRule>
  </conditionalFormatting>
  <conditionalFormatting sqref="E6:E8">
    <cfRule type="containsText" dxfId="11" priority="23" operator="containsText" text="высокий">
      <formula>NOT(ISERROR(SEARCH("высокий",E6)))</formula>
    </cfRule>
    <cfRule type="containsText" dxfId="10" priority="24" operator="containsText" text="норма">
      <formula>NOT(ISERROR(SEARCH("норма",E6)))</formula>
    </cfRule>
    <cfRule type="containsText" dxfId="9" priority="25" operator="containsText" text="низкий">
      <formula>NOT(ISERROR(SEARCH("низкий",E6)))</formula>
    </cfRule>
    <cfRule type="containsText" dxfId="8" priority="31" stopIfTrue="1" operator="containsText" text="норма">
      <formula>NOT(ISERROR(SEARCH("норма",E6)))</formula>
    </cfRule>
    <cfRule type="containsText" dxfId="7" priority="36" stopIfTrue="1" operator="containsText" text="низкий">
      <formula>NOT(ISERROR(SEARCH("низкий",E6)))</formula>
    </cfRule>
    <cfRule type="containsText" dxfId="6" priority="37" stopIfTrue="1" operator="containsText" text="норма">
      <formula>NOT(ISERROR(SEARCH("норма",E6)))</formula>
    </cfRule>
  </conditionalFormatting>
  <conditionalFormatting sqref="E6:E12">
    <cfRule type="containsText" dxfId="5" priority="1" operator="containsText" text="не сформирован">
      <formula>NOT(ISERROR(SEARCH("не сформирован",E6)))</formula>
    </cfRule>
    <cfRule type="containsText" dxfId="4" priority="2" operator="containsText" text="в стадии формирования">
      <formula>NOT(ISERROR(SEARCH("в стадии формирования",E6)))</formula>
    </cfRule>
    <cfRule type="containsText" dxfId="3" priority="3" operator="containsText" text="сформирован">
      <formula>NOT(ISERROR(SEARCH("сформирован",E6)))</formula>
    </cfRule>
    <cfRule type="containsText" dxfId="2" priority="4" operator="containsText" text="сформирован">
      <formula>NOT(ISERROR(SEARCH("сформирован",E6)))</formula>
    </cfRule>
    <cfRule type="containsText" dxfId="1" priority="5" operator="containsText" text="в стадии формирования">
      <formula>NOT(ISERROR(SEARCH("в стадии формирования",E6)))</formula>
    </cfRule>
    <cfRule type="containsText" dxfId="0" priority="6"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16" t="s">
        <v>12</v>
      </c>
      <c r="B1" s="516"/>
      <c r="C1" s="516"/>
      <c r="D1" s="516" t="s">
        <v>68</v>
      </c>
      <c r="E1" s="516"/>
      <c r="F1" s="516"/>
      <c r="G1" s="516" t="s">
        <v>67</v>
      </c>
      <c r="H1" s="516"/>
      <c r="I1" s="516"/>
      <c r="J1" s="516" t="s">
        <v>87</v>
      </c>
      <c r="K1" s="516"/>
      <c r="L1" s="516"/>
      <c r="M1" s="513" t="s">
        <v>107</v>
      </c>
      <c r="N1" s="514"/>
      <c r="O1" s="515"/>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D5" sqref="D5:F37"/>
    </sheetView>
  </sheetViews>
  <sheetFormatPr defaultColWidth="9.140625" defaultRowHeight="15"/>
  <cols>
    <col min="1" max="1" width="9.140625" style="82"/>
    <col min="2" max="2" width="22.5703125" style="82" customWidth="1"/>
    <col min="3" max="16384" width="9.140625" style="82"/>
  </cols>
  <sheetData>
    <row r="1" spans="1:41">
      <c r="A1" s="363" t="s">
        <v>123</v>
      </c>
      <c r="B1" s="363"/>
      <c r="C1" s="363"/>
      <c r="D1" s="363"/>
      <c r="E1" s="363"/>
      <c r="F1" s="363"/>
      <c r="G1" s="363"/>
      <c r="H1" s="363"/>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row>
    <row r="2" spans="1:41" ht="23.25" customHeight="1">
      <c r="A2" s="371" t="s">
        <v>127</v>
      </c>
      <c r="B2" s="372"/>
      <c r="C2" s="372"/>
      <c r="D2" s="372"/>
      <c r="E2" s="372"/>
      <c r="F2" s="372"/>
      <c r="G2" s="372"/>
      <c r="H2" s="372"/>
      <c r="I2" s="372"/>
      <c r="J2" s="372"/>
      <c r="K2" s="372"/>
      <c r="L2" s="372"/>
      <c r="M2" s="372"/>
      <c r="N2" s="372"/>
      <c r="O2" s="372"/>
      <c r="P2" s="372"/>
      <c r="Q2" s="372"/>
      <c r="R2" s="372"/>
      <c r="S2" s="372"/>
      <c r="T2" s="372"/>
      <c r="U2" s="372"/>
      <c r="V2" s="372"/>
      <c r="W2" s="372"/>
      <c r="X2" s="372"/>
      <c r="Y2" s="372"/>
      <c r="Z2" s="372"/>
      <c r="AA2" s="372"/>
      <c r="AB2" s="372"/>
      <c r="AC2" s="372"/>
      <c r="AD2" s="372"/>
      <c r="AE2" s="372"/>
      <c r="AF2" s="372"/>
      <c r="AG2" s="372"/>
      <c r="AH2" s="372"/>
      <c r="AI2" s="372"/>
      <c r="AJ2" s="372"/>
      <c r="AK2" s="372"/>
      <c r="AL2" s="372"/>
      <c r="AM2" s="372"/>
      <c r="AN2" s="372"/>
    </row>
    <row r="3" spans="1:41" ht="27.75" customHeight="1">
      <c r="A3" s="370" t="str">
        <f>список!A1</f>
        <v>№</v>
      </c>
      <c r="B3" s="377" t="str">
        <f>список!B1</f>
        <v>Фамилия, имя воспитанника</v>
      </c>
      <c r="C3" s="380" t="str">
        <f>список!C1</f>
        <v xml:space="preserve">дата </v>
      </c>
      <c r="D3" s="361" t="s">
        <v>124</v>
      </c>
      <c r="E3" s="361"/>
      <c r="F3" s="361"/>
      <c r="G3" s="361"/>
      <c r="H3" s="361"/>
      <c r="I3" s="375"/>
      <c r="J3" s="375"/>
      <c r="K3" s="375"/>
      <c r="L3" s="375"/>
      <c r="M3" s="375"/>
      <c r="N3" s="375"/>
      <c r="O3" s="376"/>
      <c r="P3" s="361" t="s">
        <v>125</v>
      </c>
      <c r="Q3" s="361"/>
      <c r="R3" s="361"/>
      <c r="S3" s="361" t="s">
        <v>139</v>
      </c>
      <c r="T3" s="361"/>
      <c r="U3" s="361"/>
      <c r="V3" s="361"/>
      <c r="W3" s="361"/>
      <c r="X3" s="361"/>
      <c r="Y3" s="361"/>
      <c r="Z3" s="367" t="s">
        <v>126</v>
      </c>
      <c r="AA3" s="368"/>
      <c r="AB3" s="368"/>
      <c r="AC3" s="368"/>
      <c r="AD3" s="368"/>
      <c r="AE3" s="368"/>
      <c r="AF3" s="368"/>
      <c r="AG3" s="368"/>
      <c r="AH3" s="368"/>
      <c r="AI3" s="368"/>
      <c r="AJ3" s="368"/>
      <c r="AK3" s="368"/>
      <c r="AL3" s="368"/>
      <c r="AM3" s="368"/>
      <c r="AN3" s="369"/>
    </row>
    <row r="4" spans="1:41" ht="249" customHeight="1" thickBot="1">
      <c r="A4" s="379"/>
      <c r="B4" s="378"/>
      <c r="C4" s="381"/>
      <c r="D4" s="126" t="s">
        <v>190</v>
      </c>
      <c r="E4" s="127" t="s">
        <v>191</v>
      </c>
      <c r="F4" s="127" t="s">
        <v>193</v>
      </c>
      <c r="G4" s="370" t="s">
        <v>0</v>
      </c>
      <c r="H4" s="370"/>
      <c r="I4" s="127" t="s">
        <v>195</v>
      </c>
      <c r="J4" s="127" t="s">
        <v>196</v>
      </c>
      <c r="K4" s="127" t="s">
        <v>197</v>
      </c>
      <c r="L4" s="127" t="s">
        <v>198</v>
      </c>
      <c r="M4" s="127" t="s">
        <v>200</v>
      </c>
      <c r="N4" s="373" t="s">
        <v>0</v>
      </c>
      <c r="O4" s="374"/>
      <c r="P4" s="126" t="s">
        <v>201</v>
      </c>
      <c r="Q4" s="370" t="s">
        <v>0</v>
      </c>
      <c r="R4" s="370"/>
      <c r="S4" s="126" t="s">
        <v>203</v>
      </c>
      <c r="T4" s="127" t="s">
        <v>204</v>
      </c>
      <c r="U4" s="127" t="s">
        <v>311</v>
      </c>
      <c r="V4" s="127" t="s">
        <v>206</v>
      </c>
      <c r="W4" s="127" t="s">
        <v>312</v>
      </c>
      <c r="X4" s="370" t="s">
        <v>0</v>
      </c>
      <c r="Y4" s="370"/>
      <c r="Z4" s="126" t="s">
        <v>207</v>
      </c>
      <c r="AA4" s="127" t="s">
        <v>208</v>
      </c>
      <c r="AB4" s="127" t="s">
        <v>209</v>
      </c>
      <c r="AC4" s="127" t="s">
        <v>210</v>
      </c>
      <c r="AD4" s="127" t="s">
        <v>211</v>
      </c>
      <c r="AE4" s="127" t="s">
        <v>212</v>
      </c>
      <c r="AF4" s="127" t="s">
        <v>213</v>
      </c>
      <c r="AG4" s="127" t="s">
        <v>214</v>
      </c>
      <c r="AH4" s="127" t="s">
        <v>216</v>
      </c>
      <c r="AI4" s="127" t="s">
        <v>217</v>
      </c>
      <c r="AJ4" s="127" t="s">
        <v>218</v>
      </c>
      <c r="AK4" s="127" t="s">
        <v>219</v>
      </c>
      <c r="AL4" s="127" t="s">
        <v>221</v>
      </c>
      <c r="AM4" s="370" t="s">
        <v>0</v>
      </c>
      <c r="AN4" s="370"/>
    </row>
    <row r="5" spans="1:41">
      <c r="A5" s="82">
        <f>список!A2</f>
        <v>1</v>
      </c>
      <c r="B5" s="91" t="str">
        <f>IF(список!B2="","",список!B2)</f>
        <v/>
      </c>
      <c r="C5" s="91" t="str">
        <f>IF(список!C2="","",список!C2)</f>
        <v/>
      </c>
      <c r="D5" s="228"/>
      <c r="E5" s="233"/>
      <c r="F5" s="265"/>
      <c r="G5" s="266" t="str">
        <f>IF(D5="","",IF(E5="","",IF(F5="","",SUM(D5:F5)/3)))</f>
        <v/>
      </c>
      <c r="H5" s="267" t="str">
        <f>IF(G5="","",IF(G5&gt;1.5,"сформирован",IF(G5&lt;0.5,"не сформирован", "в стадии формирования")))</f>
        <v/>
      </c>
      <c r="I5" s="228"/>
      <c r="J5" s="233"/>
      <c r="K5" s="233"/>
      <c r="L5" s="233"/>
      <c r="M5" s="257"/>
      <c r="N5" s="266" t="str">
        <f>IF(I5="","",IF(J5="","",IF(K5="","",IF(L5="","",IF(M5="","",SUM(I5:M5)/5)))))</f>
        <v/>
      </c>
      <c r="O5" s="267" t="str">
        <f>IF(N5="","",IF(N5&gt;1.5,"сформирован",IF(N5&lt;0.5,"не сформирован","в стадии формирования")))</f>
        <v/>
      </c>
      <c r="P5" s="265"/>
      <c r="Q5" s="266" t="str">
        <f>IF(P5="","",SUM(P5:P5)/1)</f>
        <v/>
      </c>
      <c r="R5" s="267" t="str">
        <f>IF(Q5="","",IF(Q5&gt;1.5,"сформирован",IF(Q5&lt;0.5,"не сформирован", "в стадии формирования")))</f>
        <v/>
      </c>
      <c r="S5" s="228"/>
      <c r="T5" s="233"/>
      <c r="U5" s="233"/>
      <c r="V5" s="233"/>
      <c r="W5" s="233"/>
      <c r="X5" s="266" t="str">
        <f>IF(S5="","",IF(T5="","",IF(U5="","",IF(V5="","",IF(W5="","",SUM(S5:V5)/5)))))</f>
        <v/>
      </c>
      <c r="Y5" s="267" t="str">
        <f>IF(X5="","",IF(X5&gt;1.5,"сформирован",IF(X5&lt;0.5,"не сформирован", "в стадии формирования")))</f>
        <v/>
      </c>
      <c r="Z5" s="228"/>
      <c r="AA5" s="233"/>
      <c r="AB5" s="233"/>
      <c r="AC5" s="233"/>
      <c r="AD5" s="233"/>
      <c r="AE5" s="228"/>
      <c r="AF5" s="233"/>
      <c r="AG5" s="233"/>
      <c r="AH5" s="233"/>
      <c r="AI5" s="233"/>
      <c r="AJ5" s="228"/>
      <c r="AK5" s="233"/>
      <c r="AL5" s="265"/>
      <c r="AM5" s="266" t="str">
        <f>IF(Z5="","",IF(AA5="","",IF(AB5="","",IF(AC5="","",IF(AD5="","",IF(AF5="","",IF(AG5="","",IF(AH5="","",IF(AI5="","",IF(AJ5="","",IF(AK5="","",IF(AE5="","",IF(AL5="","",(SUM(Z5:AL5)/13))))))))))))))</f>
        <v/>
      </c>
      <c r="AN5" s="267" t="str">
        <f>IF(AM5="","",IF(AM5&gt;1.5,"сформирован",IF(AM5&lt;0.5,"не сформирован","в стадии формирования")))</f>
        <v/>
      </c>
      <c r="AO5" s="114"/>
    </row>
    <row r="6" spans="1:41">
      <c r="A6" s="82">
        <f>список!A3</f>
        <v>2</v>
      </c>
      <c r="B6" s="91" t="str">
        <f>IF(список!B3="","",список!B3)</f>
        <v/>
      </c>
      <c r="C6" s="91">
        <f>IF(список!C3="","",список!C3)</f>
        <v>0</v>
      </c>
      <c r="D6" s="230"/>
      <c r="E6" s="232"/>
      <c r="F6" s="259"/>
      <c r="G6" s="268" t="str">
        <f t="shared" ref="G6:G39" si="0">IF(D6="","",IF(E6="","",IF(F6="","",SUM(D6:F6)/3)))</f>
        <v/>
      </c>
      <c r="H6" s="269" t="str">
        <f t="shared" ref="H6:H39" si="1">IF(G6="","",IF(G6&gt;1.5,"сформирован",IF(G6&lt;0.5,"не сформирован", "в стадии формирования")))</f>
        <v/>
      </c>
      <c r="I6" s="230"/>
      <c r="J6" s="234"/>
      <c r="K6" s="234"/>
      <c r="L6" s="232"/>
      <c r="M6" s="258"/>
      <c r="N6" s="268" t="str">
        <f t="shared" ref="N6:N39" si="2">IF(I6="","",IF(J6="","",IF(K6="","",IF(L6="","",IF(M6="","",SUM(I6:M6)/5)))))</f>
        <v/>
      </c>
      <c r="O6" s="269" t="str">
        <f t="shared" ref="O6:O39" si="3">IF(N6="","",IF(N6&gt;1.5,"сформирован",IF(N6&lt;0.5,"не сформирован","в стадии формирования")))</f>
        <v/>
      </c>
      <c r="P6" s="259"/>
      <c r="Q6" s="268" t="str">
        <f t="shared" ref="Q6:Q39" si="4">IF(P6="","",SUM(P6:P6)/1)</f>
        <v/>
      </c>
      <c r="R6" s="269" t="str">
        <f t="shared" ref="R6:R39" si="5">IF(Q6="","",IF(Q6&gt;1.5,"сформирован",IF(Q6&lt;0.5,"не сформирован", "в стадии формирования")))</f>
        <v/>
      </c>
      <c r="S6" s="230"/>
      <c r="T6" s="232"/>
      <c r="U6" s="232"/>
      <c r="V6" s="232"/>
      <c r="W6" s="232"/>
      <c r="X6" s="268" t="str">
        <f t="shared" ref="X6:X39" si="6">IF(S6="","",IF(T6="","",IF(U6="","",IF(V6="","",IF(W6="","",SUM(S6:V6)/5)))))</f>
        <v/>
      </c>
      <c r="Y6" s="269" t="str">
        <f t="shared" ref="Y6:Y39" si="7">IF(X6="","",IF(X6&gt;1.5,"сформирован",IF(X6&lt;0.5,"не сформирован", "в стадии формирования")))</f>
        <v/>
      </c>
      <c r="Z6" s="230"/>
      <c r="AA6" s="232"/>
      <c r="AB6" s="232"/>
      <c r="AC6" s="232"/>
      <c r="AD6" s="232"/>
      <c r="AE6" s="230"/>
      <c r="AF6" s="232"/>
      <c r="AG6" s="232"/>
      <c r="AH6" s="232"/>
      <c r="AI6" s="232"/>
      <c r="AJ6" s="230"/>
      <c r="AK6" s="232"/>
      <c r="AL6" s="259"/>
      <c r="AM6" s="268" t="str">
        <f t="shared" ref="AM6:AM39" si="8">IF(Z6="","",IF(AA6="","",IF(AB6="","",IF(AC6="","",IF(AD6="","",IF(AF6="","",IF(AG6="","",IF(AH6="","",IF(AI6="","",IF(AJ6="","",IF(AK6="","",IF(AE6="","",IF(AL6="","",(SUM(Z6:AL6)/13))))))))))))))</f>
        <v/>
      </c>
      <c r="AN6" s="269" t="str">
        <f t="shared" ref="AN6:AN39" si="9">IF(AM6="","",IF(AM6&gt;1.5,"сформирован",IF(AM6&lt;0.5,"не сформирован","в стадии формирования")))</f>
        <v/>
      </c>
      <c r="AO6" s="114"/>
    </row>
    <row r="7" spans="1:41">
      <c r="A7" s="82">
        <f>список!A4</f>
        <v>3</v>
      </c>
      <c r="B7" s="91" t="str">
        <f>IF(список!B4="","",список!B4)</f>
        <v/>
      </c>
      <c r="C7" s="91">
        <f>IF(список!C4="","",список!C4)</f>
        <v>0</v>
      </c>
      <c r="D7" s="230"/>
      <c r="E7" s="232"/>
      <c r="F7" s="259"/>
      <c r="G7" s="268" t="str">
        <f t="shared" si="0"/>
        <v/>
      </c>
      <c r="H7" s="269" t="str">
        <f t="shared" si="1"/>
        <v/>
      </c>
      <c r="I7" s="230"/>
      <c r="J7" s="232"/>
      <c r="K7" s="232"/>
      <c r="L7" s="232"/>
      <c r="M7" s="259"/>
      <c r="N7" s="268" t="str">
        <f t="shared" si="2"/>
        <v/>
      </c>
      <c r="O7" s="269" t="str">
        <f t="shared" si="3"/>
        <v/>
      </c>
      <c r="P7" s="259"/>
      <c r="Q7" s="268" t="str">
        <f t="shared" si="4"/>
        <v/>
      </c>
      <c r="R7" s="269" t="str">
        <f t="shared" si="5"/>
        <v/>
      </c>
      <c r="S7" s="230"/>
      <c r="T7" s="232"/>
      <c r="U7" s="232"/>
      <c r="V7" s="232"/>
      <c r="W7" s="232"/>
      <c r="X7" s="268" t="str">
        <f t="shared" si="6"/>
        <v/>
      </c>
      <c r="Y7" s="269" t="str">
        <f t="shared" si="7"/>
        <v/>
      </c>
      <c r="Z7" s="230"/>
      <c r="AA7" s="232"/>
      <c r="AB7" s="232"/>
      <c r="AC7" s="232"/>
      <c r="AD7" s="232"/>
      <c r="AE7" s="230"/>
      <c r="AF7" s="232"/>
      <c r="AG7" s="232"/>
      <c r="AH7" s="232"/>
      <c r="AI7" s="232"/>
      <c r="AJ7" s="230"/>
      <c r="AK7" s="232"/>
      <c r="AL7" s="259"/>
      <c r="AM7" s="268" t="str">
        <f t="shared" si="8"/>
        <v/>
      </c>
      <c r="AN7" s="269" t="str">
        <f t="shared" si="9"/>
        <v/>
      </c>
      <c r="AO7" s="114"/>
    </row>
    <row r="8" spans="1:41">
      <c r="A8" s="82">
        <f>список!A5</f>
        <v>4</v>
      </c>
      <c r="B8" s="91" t="str">
        <f>IF(список!B5="","",список!B5)</f>
        <v/>
      </c>
      <c r="C8" s="91">
        <f>IF(список!C5="","",список!C5)</f>
        <v>0</v>
      </c>
      <c r="D8" s="230"/>
      <c r="E8" s="232"/>
      <c r="F8" s="259"/>
      <c r="G8" s="268" t="str">
        <f t="shared" si="0"/>
        <v/>
      </c>
      <c r="H8" s="269" t="str">
        <f t="shared" si="1"/>
        <v/>
      </c>
      <c r="I8" s="230"/>
      <c r="J8" s="232"/>
      <c r="K8" s="232"/>
      <c r="L8" s="232"/>
      <c r="M8" s="259"/>
      <c r="N8" s="268" t="str">
        <f t="shared" si="2"/>
        <v/>
      </c>
      <c r="O8" s="269" t="str">
        <f t="shared" si="3"/>
        <v/>
      </c>
      <c r="P8" s="259"/>
      <c r="Q8" s="268" t="str">
        <f t="shared" si="4"/>
        <v/>
      </c>
      <c r="R8" s="269" t="str">
        <f t="shared" si="5"/>
        <v/>
      </c>
      <c r="S8" s="230"/>
      <c r="T8" s="232"/>
      <c r="U8" s="232"/>
      <c r="V8" s="232"/>
      <c r="W8" s="232"/>
      <c r="X8" s="268" t="str">
        <f t="shared" si="6"/>
        <v/>
      </c>
      <c r="Y8" s="269" t="str">
        <f t="shared" si="7"/>
        <v/>
      </c>
      <c r="Z8" s="230"/>
      <c r="AA8" s="232"/>
      <c r="AB8" s="232"/>
      <c r="AC8" s="232"/>
      <c r="AD8" s="232"/>
      <c r="AE8" s="230"/>
      <c r="AF8" s="232"/>
      <c r="AG8" s="232"/>
      <c r="AH8" s="232"/>
      <c r="AI8" s="232"/>
      <c r="AJ8" s="230"/>
      <c r="AK8" s="232"/>
      <c r="AL8" s="259"/>
      <c r="AM8" s="268" t="str">
        <f t="shared" si="8"/>
        <v/>
      </c>
      <c r="AN8" s="269" t="str">
        <f t="shared" si="9"/>
        <v/>
      </c>
      <c r="AO8" s="114"/>
    </row>
    <row r="9" spans="1:41">
      <c r="A9" s="82">
        <f>список!A6</f>
        <v>5</v>
      </c>
      <c r="B9" s="91" t="str">
        <f>IF(список!B6="","",список!B6)</f>
        <v/>
      </c>
      <c r="C9" s="91">
        <f>IF(список!C6="","",список!C6)</f>
        <v>0</v>
      </c>
      <c r="D9" s="230"/>
      <c r="E9" s="232"/>
      <c r="F9" s="259"/>
      <c r="G9" s="268" t="str">
        <f t="shared" si="0"/>
        <v/>
      </c>
      <c r="H9" s="269" t="str">
        <f t="shared" si="1"/>
        <v/>
      </c>
      <c r="I9" s="230"/>
      <c r="J9" s="232"/>
      <c r="K9" s="232"/>
      <c r="L9" s="232"/>
      <c r="M9" s="259"/>
      <c r="N9" s="268" t="str">
        <f t="shared" si="2"/>
        <v/>
      </c>
      <c r="O9" s="269" t="str">
        <f t="shared" si="3"/>
        <v/>
      </c>
      <c r="P9" s="259"/>
      <c r="Q9" s="268" t="str">
        <f t="shared" si="4"/>
        <v/>
      </c>
      <c r="R9" s="269" t="str">
        <f t="shared" si="5"/>
        <v/>
      </c>
      <c r="S9" s="230"/>
      <c r="T9" s="232"/>
      <c r="U9" s="232"/>
      <c r="V9" s="232"/>
      <c r="W9" s="232"/>
      <c r="X9" s="268" t="str">
        <f t="shared" si="6"/>
        <v/>
      </c>
      <c r="Y9" s="269" t="str">
        <f t="shared" si="7"/>
        <v/>
      </c>
      <c r="Z9" s="230"/>
      <c r="AA9" s="232"/>
      <c r="AB9" s="232"/>
      <c r="AC9" s="232"/>
      <c r="AD9" s="232"/>
      <c r="AE9" s="230"/>
      <c r="AF9" s="232"/>
      <c r="AG9" s="232"/>
      <c r="AH9" s="232"/>
      <c r="AI9" s="232"/>
      <c r="AJ9" s="230"/>
      <c r="AK9" s="232"/>
      <c r="AL9" s="259"/>
      <c r="AM9" s="268" t="str">
        <f t="shared" si="8"/>
        <v/>
      </c>
      <c r="AN9" s="269" t="str">
        <f t="shared" si="9"/>
        <v/>
      </c>
      <c r="AO9" s="114"/>
    </row>
    <row r="10" spans="1:41">
      <c r="A10" s="82">
        <f>список!A7</f>
        <v>6</v>
      </c>
      <c r="B10" s="91" t="str">
        <f>IF(список!B7="","",список!B7)</f>
        <v/>
      </c>
      <c r="C10" s="91">
        <f>IF(список!C7="","",список!C7)</f>
        <v>0</v>
      </c>
      <c r="D10" s="230"/>
      <c r="E10" s="232"/>
      <c r="F10" s="259"/>
      <c r="G10" s="268" t="str">
        <f t="shared" si="0"/>
        <v/>
      </c>
      <c r="H10" s="269" t="str">
        <f t="shared" si="1"/>
        <v/>
      </c>
      <c r="I10" s="230"/>
      <c r="J10" s="232"/>
      <c r="K10" s="232"/>
      <c r="L10" s="232"/>
      <c r="M10" s="258"/>
      <c r="N10" s="268" t="str">
        <f t="shared" si="2"/>
        <v/>
      </c>
      <c r="O10" s="269" t="str">
        <f t="shared" si="3"/>
        <v/>
      </c>
      <c r="P10" s="259"/>
      <c r="Q10" s="268" t="str">
        <f t="shared" si="4"/>
        <v/>
      </c>
      <c r="R10" s="269" t="str">
        <f t="shared" si="5"/>
        <v/>
      </c>
      <c r="S10" s="230"/>
      <c r="T10" s="232"/>
      <c r="U10" s="232"/>
      <c r="V10" s="232"/>
      <c r="W10" s="232"/>
      <c r="X10" s="268" t="str">
        <f t="shared" si="6"/>
        <v/>
      </c>
      <c r="Y10" s="269" t="str">
        <f t="shared" si="7"/>
        <v/>
      </c>
      <c r="Z10" s="230"/>
      <c r="AA10" s="232"/>
      <c r="AB10" s="232"/>
      <c r="AC10" s="232"/>
      <c r="AD10" s="232"/>
      <c r="AE10" s="230"/>
      <c r="AF10" s="232"/>
      <c r="AG10" s="232"/>
      <c r="AH10" s="232"/>
      <c r="AI10" s="232"/>
      <c r="AJ10" s="230"/>
      <c r="AK10" s="232"/>
      <c r="AL10" s="259"/>
      <c r="AM10" s="268" t="str">
        <f t="shared" si="8"/>
        <v/>
      </c>
      <c r="AN10" s="269" t="str">
        <f t="shared" si="9"/>
        <v/>
      </c>
      <c r="AO10" s="114"/>
    </row>
    <row r="11" spans="1:41">
      <c r="A11" s="82">
        <f>список!A8</f>
        <v>7</v>
      </c>
      <c r="B11" s="91" t="str">
        <f>IF(список!B8="","",список!B8)</f>
        <v/>
      </c>
      <c r="C11" s="91">
        <f>IF(список!C8="","",список!C8)</f>
        <v>0</v>
      </c>
      <c r="D11" s="230"/>
      <c r="E11" s="232"/>
      <c r="F11" s="259"/>
      <c r="G11" s="268" t="str">
        <f t="shared" si="0"/>
        <v/>
      </c>
      <c r="H11" s="269" t="str">
        <f t="shared" si="1"/>
        <v/>
      </c>
      <c r="I11" s="230"/>
      <c r="J11" s="232"/>
      <c r="K11" s="232"/>
      <c r="L11" s="232"/>
      <c r="M11" s="258"/>
      <c r="N11" s="268" t="str">
        <f t="shared" si="2"/>
        <v/>
      </c>
      <c r="O11" s="269" t="str">
        <f t="shared" si="3"/>
        <v/>
      </c>
      <c r="P11" s="259"/>
      <c r="Q11" s="268" t="str">
        <f t="shared" si="4"/>
        <v/>
      </c>
      <c r="R11" s="269" t="str">
        <f t="shared" si="5"/>
        <v/>
      </c>
      <c r="S11" s="230"/>
      <c r="T11" s="232"/>
      <c r="U11" s="232"/>
      <c r="V11" s="232"/>
      <c r="W11" s="232"/>
      <c r="X11" s="268" t="str">
        <f t="shared" si="6"/>
        <v/>
      </c>
      <c r="Y11" s="269" t="str">
        <f t="shared" si="7"/>
        <v/>
      </c>
      <c r="Z11" s="230"/>
      <c r="AA11" s="232"/>
      <c r="AB11" s="232"/>
      <c r="AC11" s="232"/>
      <c r="AD11" s="232"/>
      <c r="AE11" s="230"/>
      <c r="AF11" s="232"/>
      <c r="AG11" s="232"/>
      <c r="AH11" s="232"/>
      <c r="AI11" s="232"/>
      <c r="AJ11" s="230"/>
      <c r="AK11" s="232"/>
      <c r="AL11" s="259"/>
      <c r="AM11" s="268" t="str">
        <f t="shared" si="8"/>
        <v/>
      </c>
      <c r="AN11" s="269" t="str">
        <f t="shared" si="9"/>
        <v/>
      </c>
      <c r="AO11" s="114"/>
    </row>
    <row r="12" spans="1:41">
      <c r="A12" s="82">
        <f>список!A9</f>
        <v>8</v>
      </c>
      <c r="B12" s="91" t="str">
        <f>IF(список!B9="","",список!B9)</f>
        <v/>
      </c>
      <c r="C12" s="91">
        <f>IF(список!C9="","",список!C9)</f>
        <v>0</v>
      </c>
      <c r="D12" s="230"/>
      <c r="E12" s="232"/>
      <c r="F12" s="259"/>
      <c r="G12" s="268" t="str">
        <f t="shared" si="0"/>
        <v/>
      </c>
      <c r="H12" s="269" t="str">
        <f t="shared" si="1"/>
        <v/>
      </c>
      <c r="I12" s="230"/>
      <c r="J12" s="232"/>
      <c r="K12" s="232"/>
      <c r="L12" s="232"/>
      <c r="M12" s="258"/>
      <c r="N12" s="268" t="str">
        <f t="shared" si="2"/>
        <v/>
      </c>
      <c r="O12" s="269" t="str">
        <f t="shared" si="3"/>
        <v/>
      </c>
      <c r="P12" s="259"/>
      <c r="Q12" s="268" t="str">
        <f t="shared" si="4"/>
        <v/>
      </c>
      <c r="R12" s="269" t="str">
        <f t="shared" si="5"/>
        <v/>
      </c>
      <c r="S12" s="230"/>
      <c r="T12" s="232"/>
      <c r="U12" s="232"/>
      <c r="V12" s="232"/>
      <c r="W12" s="232"/>
      <c r="X12" s="268" t="str">
        <f t="shared" si="6"/>
        <v/>
      </c>
      <c r="Y12" s="269" t="str">
        <f t="shared" si="7"/>
        <v/>
      </c>
      <c r="Z12" s="230"/>
      <c r="AA12" s="232"/>
      <c r="AB12" s="232"/>
      <c r="AC12" s="232"/>
      <c r="AD12" s="232"/>
      <c r="AE12" s="230"/>
      <c r="AF12" s="232"/>
      <c r="AG12" s="232"/>
      <c r="AH12" s="232"/>
      <c r="AI12" s="232"/>
      <c r="AJ12" s="230"/>
      <c r="AK12" s="232"/>
      <c r="AL12" s="259"/>
      <c r="AM12" s="268" t="str">
        <f t="shared" si="8"/>
        <v/>
      </c>
      <c r="AN12" s="269" t="str">
        <f t="shared" si="9"/>
        <v/>
      </c>
      <c r="AO12" s="114"/>
    </row>
    <row r="13" spans="1:41">
      <c r="A13" s="82">
        <f>список!A10</f>
        <v>9</v>
      </c>
      <c r="B13" s="91" t="str">
        <f>IF(список!B10="","",список!B10)</f>
        <v/>
      </c>
      <c r="C13" s="91">
        <f>IF(список!C10="","",список!C10)</f>
        <v>0</v>
      </c>
      <c r="D13" s="230"/>
      <c r="E13" s="232"/>
      <c r="F13" s="259"/>
      <c r="G13" s="268" t="str">
        <f t="shared" si="0"/>
        <v/>
      </c>
      <c r="H13" s="269" t="str">
        <f t="shared" si="1"/>
        <v/>
      </c>
      <c r="I13" s="230"/>
      <c r="J13" s="232"/>
      <c r="K13" s="232"/>
      <c r="L13" s="232"/>
      <c r="M13" s="258"/>
      <c r="N13" s="268" t="str">
        <f t="shared" si="2"/>
        <v/>
      </c>
      <c r="O13" s="269" t="str">
        <f t="shared" si="3"/>
        <v/>
      </c>
      <c r="P13" s="259"/>
      <c r="Q13" s="268" t="str">
        <f t="shared" si="4"/>
        <v/>
      </c>
      <c r="R13" s="269" t="str">
        <f t="shared" si="5"/>
        <v/>
      </c>
      <c r="S13" s="230"/>
      <c r="T13" s="232"/>
      <c r="U13" s="232"/>
      <c r="V13" s="232"/>
      <c r="W13" s="232"/>
      <c r="X13" s="268" t="str">
        <f t="shared" si="6"/>
        <v/>
      </c>
      <c r="Y13" s="269" t="str">
        <f t="shared" si="7"/>
        <v/>
      </c>
      <c r="Z13" s="230"/>
      <c r="AA13" s="232"/>
      <c r="AB13" s="232"/>
      <c r="AC13" s="232"/>
      <c r="AD13" s="232"/>
      <c r="AE13" s="230"/>
      <c r="AF13" s="232"/>
      <c r="AG13" s="232"/>
      <c r="AH13" s="232"/>
      <c r="AI13" s="232"/>
      <c r="AJ13" s="230"/>
      <c r="AK13" s="232"/>
      <c r="AL13" s="259"/>
      <c r="AM13" s="268" t="str">
        <f t="shared" si="8"/>
        <v/>
      </c>
      <c r="AN13" s="269" t="str">
        <f t="shared" si="9"/>
        <v/>
      </c>
      <c r="AO13" s="114"/>
    </row>
    <row r="14" spans="1:41">
      <c r="A14" s="82">
        <f>список!A11</f>
        <v>10</v>
      </c>
      <c r="B14" s="91" t="str">
        <f>IF(список!B11="","",список!B11)</f>
        <v/>
      </c>
      <c r="C14" s="91">
        <f>IF(список!C11="","",список!C11)</f>
        <v>0</v>
      </c>
      <c r="D14" s="230"/>
      <c r="E14" s="232"/>
      <c r="F14" s="259"/>
      <c r="G14" s="268" t="str">
        <f t="shared" si="0"/>
        <v/>
      </c>
      <c r="H14" s="269" t="str">
        <f t="shared" si="1"/>
        <v/>
      </c>
      <c r="I14" s="230"/>
      <c r="J14" s="232"/>
      <c r="K14" s="232"/>
      <c r="L14" s="232"/>
      <c r="M14" s="258"/>
      <c r="N14" s="268" t="str">
        <f t="shared" si="2"/>
        <v/>
      </c>
      <c r="O14" s="269" t="str">
        <f t="shared" si="3"/>
        <v/>
      </c>
      <c r="P14" s="259"/>
      <c r="Q14" s="268" t="str">
        <f t="shared" si="4"/>
        <v/>
      </c>
      <c r="R14" s="269" t="str">
        <f t="shared" si="5"/>
        <v/>
      </c>
      <c r="S14" s="230"/>
      <c r="T14" s="232"/>
      <c r="U14" s="232"/>
      <c r="V14" s="232"/>
      <c r="W14" s="232"/>
      <c r="X14" s="268" t="str">
        <f t="shared" si="6"/>
        <v/>
      </c>
      <c r="Y14" s="269" t="str">
        <f t="shared" si="7"/>
        <v/>
      </c>
      <c r="Z14" s="230"/>
      <c r="AA14" s="232"/>
      <c r="AB14" s="232"/>
      <c r="AC14" s="232"/>
      <c r="AD14" s="232"/>
      <c r="AE14" s="230"/>
      <c r="AF14" s="232"/>
      <c r="AG14" s="232"/>
      <c r="AH14" s="232"/>
      <c r="AI14" s="232"/>
      <c r="AJ14" s="230"/>
      <c r="AK14" s="232"/>
      <c r="AL14" s="259"/>
      <c r="AM14" s="268" t="str">
        <f t="shared" si="8"/>
        <v/>
      </c>
      <c r="AN14" s="269" t="str">
        <f t="shared" si="9"/>
        <v/>
      </c>
      <c r="AO14" s="114"/>
    </row>
    <row r="15" spans="1:41">
      <c r="A15" s="82">
        <f>список!A12</f>
        <v>11</v>
      </c>
      <c r="B15" s="91" t="str">
        <f>IF(список!B12="","",список!B12)</f>
        <v/>
      </c>
      <c r="C15" s="91">
        <f>IF(список!C12="","",список!C12)</f>
        <v>0</v>
      </c>
      <c r="D15" s="230"/>
      <c r="E15" s="232"/>
      <c r="F15" s="259"/>
      <c r="G15" s="268" t="str">
        <f t="shared" si="0"/>
        <v/>
      </c>
      <c r="H15" s="269" t="str">
        <f t="shared" si="1"/>
        <v/>
      </c>
      <c r="I15" s="230"/>
      <c r="J15" s="232"/>
      <c r="K15" s="232"/>
      <c r="L15" s="232"/>
      <c r="M15" s="259"/>
      <c r="N15" s="268" t="str">
        <f t="shared" si="2"/>
        <v/>
      </c>
      <c r="O15" s="269" t="str">
        <f t="shared" si="3"/>
        <v/>
      </c>
      <c r="P15" s="259"/>
      <c r="Q15" s="268" t="str">
        <f t="shared" si="4"/>
        <v/>
      </c>
      <c r="R15" s="269" t="str">
        <f t="shared" si="5"/>
        <v/>
      </c>
      <c r="S15" s="230"/>
      <c r="T15" s="232"/>
      <c r="U15" s="232"/>
      <c r="V15" s="232"/>
      <c r="W15" s="232"/>
      <c r="X15" s="268" t="str">
        <f t="shared" si="6"/>
        <v/>
      </c>
      <c r="Y15" s="269" t="str">
        <f t="shared" si="7"/>
        <v/>
      </c>
      <c r="Z15" s="230"/>
      <c r="AA15" s="232"/>
      <c r="AB15" s="232"/>
      <c r="AC15" s="232"/>
      <c r="AD15" s="232"/>
      <c r="AE15" s="230"/>
      <c r="AF15" s="232"/>
      <c r="AG15" s="232"/>
      <c r="AH15" s="232"/>
      <c r="AI15" s="232"/>
      <c r="AJ15" s="230"/>
      <c r="AK15" s="232"/>
      <c r="AL15" s="259"/>
      <c r="AM15" s="268" t="str">
        <f t="shared" si="8"/>
        <v/>
      </c>
      <c r="AN15" s="269" t="str">
        <f t="shared" si="9"/>
        <v/>
      </c>
      <c r="AO15" s="114"/>
    </row>
    <row r="16" spans="1:41">
      <c r="A16" s="82">
        <f>список!A13</f>
        <v>12</v>
      </c>
      <c r="B16" s="91" t="str">
        <f>IF(список!B13="","",список!B13)</f>
        <v/>
      </c>
      <c r="C16" s="91">
        <f>IF(список!C13="","",список!C13)</f>
        <v>0</v>
      </c>
      <c r="D16" s="230"/>
      <c r="E16" s="232"/>
      <c r="F16" s="259"/>
      <c r="G16" s="268" t="str">
        <f t="shared" si="0"/>
        <v/>
      </c>
      <c r="H16" s="269" t="str">
        <f t="shared" si="1"/>
        <v/>
      </c>
      <c r="I16" s="230"/>
      <c r="J16" s="232"/>
      <c r="K16" s="232"/>
      <c r="L16" s="232"/>
      <c r="M16" s="258"/>
      <c r="N16" s="268" t="str">
        <f t="shared" si="2"/>
        <v/>
      </c>
      <c r="O16" s="269" t="str">
        <f t="shared" si="3"/>
        <v/>
      </c>
      <c r="P16" s="259"/>
      <c r="Q16" s="268" t="str">
        <f t="shared" si="4"/>
        <v/>
      </c>
      <c r="R16" s="269" t="str">
        <f t="shared" si="5"/>
        <v/>
      </c>
      <c r="S16" s="230"/>
      <c r="T16" s="232"/>
      <c r="U16" s="232"/>
      <c r="V16" s="232"/>
      <c r="W16" s="232"/>
      <c r="X16" s="268" t="str">
        <f t="shared" si="6"/>
        <v/>
      </c>
      <c r="Y16" s="269" t="str">
        <f t="shared" si="7"/>
        <v/>
      </c>
      <c r="Z16" s="230"/>
      <c r="AA16" s="232"/>
      <c r="AB16" s="232"/>
      <c r="AC16" s="232"/>
      <c r="AD16" s="232"/>
      <c r="AE16" s="230"/>
      <c r="AF16" s="232"/>
      <c r="AG16" s="232"/>
      <c r="AH16" s="232"/>
      <c r="AI16" s="232"/>
      <c r="AJ16" s="230"/>
      <c r="AK16" s="232"/>
      <c r="AL16" s="259"/>
      <c r="AM16" s="268" t="str">
        <f t="shared" si="8"/>
        <v/>
      </c>
      <c r="AN16" s="269" t="str">
        <f t="shared" si="9"/>
        <v/>
      </c>
      <c r="AO16" s="114"/>
    </row>
    <row r="17" spans="1:41">
      <c r="A17" s="82">
        <f>список!A14</f>
        <v>13</v>
      </c>
      <c r="B17" s="91" t="str">
        <f>IF(список!B14="","",список!B14)</f>
        <v/>
      </c>
      <c r="C17" s="91">
        <f>IF(список!C14="","",список!C14)</f>
        <v>0</v>
      </c>
      <c r="D17" s="230"/>
      <c r="E17" s="232"/>
      <c r="F17" s="259"/>
      <c r="G17" s="268" t="str">
        <f t="shared" si="0"/>
        <v/>
      </c>
      <c r="H17" s="269" t="str">
        <f t="shared" si="1"/>
        <v/>
      </c>
      <c r="I17" s="230"/>
      <c r="J17" s="232"/>
      <c r="K17" s="232"/>
      <c r="L17" s="232"/>
      <c r="M17" s="259"/>
      <c r="N17" s="268" t="str">
        <f t="shared" si="2"/>
        <v/>
      </c>
      <c r="O17" s="269" t="str">
        <f t="shared" si="3"/>
        <v/>
      </c>
      <c r="P17" s="259"/>
      <c r="Q17" s="268" t="str">
        <f t="shared" si="4"/>
        <v/>
      </c>
      <c r="R17" s="269" t="str">
        <f t="shared" si="5"/>
        <v/>
      </c>
      <c r="S17" s="230"/>
      <c r="T17" s="232"/>
      <c r="U17" s="232"/>
      <c r="V17" s="232"/>
      <c r="W17" s="232"/>
      <c r="X17" s="268" t="str">
        <f t="shared" si="6"/>
        <v/>
      </c>
      <c r="Y17" s="269" t="str">
        <f t="shared" si="7"/>
        <v/>
      </c>
      <c r="Z17" s="230"/>
      <c r="AA17" s="232"/>
      <c r="AB17" s="232"/>
      <c r="AC17" s="232"/>
      <c r="AD17" s="232"/>
      <c r="AE17" s="230"/>
      <c r="AF17" s="232"/>
      <c r="AG17" s="232"/>
      <c r="AH17" s="232"/>
      <c r="AI17" s="232"/>
      <c r="AJ17" s="230"/>
      <c r="AK17" s="232"/>
      <c r="AL17" s="259"/>
      <c r="AM17" s="268" t="str">
        <f t="shared" si="8"/>
        <v/>
      </c>
      <c r="AN17" s="269" t="str">
        <f t="shared" si="9"/>
        <v/>
      </c>
      <c r="AO17" s="114"/>
    </row>
    <row r="18" spans="1:41">
      <c r="A18" s="82">
        <f>список!A15</f>
        <v>14</v>
      </c>
      <c r="B18" s="91" t="str">
        <f>IF(список!B15="","",список!B15)</f>
        <v/>
      </c>
      <c r="C18" s="91">
        <f>IF(список!C15="","",список!C15)</f>
        <v>0</v>
      </c>
      <c r="D18" s="230"/>
      <c r="E18" s="232"/>
      <c r="F18" s="259"/>
      <c r="G18" s="268" t="str">
        <f t="shared" si="0"/>
        <v/>
      </c>
      <c r="H18" s="269" t="str">
        <f t="shared" si="1"/>
        <v/>
      </c>
      <c r="I18" s="230"/>
      <c r="J18" s="232"/>
      <c r="K18" s="232"/>
      <c r="L18" s="232"/>
      <c r="M18" s="259"/>
      <c r="N18" s="268" t="str">
        <f t="shared" si="2"/>
        <v/>
      </c>
      <c r="O18" s="269" t="str">
        <f t="shared" si="3"/>
        <v/>
      </c>
      <c r="P18" s="259"/>
      <c r="Q18" s="268" t="str">
        <f t="shared" si="4"/>
        <v/>
      </c>
      <c r="R18" s="269" t="str">
        <f t="shared" si="5"/>
        <v/>
      </c>
      <c r="S18" s="230"/>
      <c r="T18" s="232"/>
      <c r="U18" s="232"/>
      <c r="V18" s="232"/>
      <c r="W18" s="232"/>
      <c r="X18" s="268" t="str">
        <f t="shared" si="6"/>
        <v/>
      </c>
      <c r="Y18" s="269" t="str">
        <f t="shared" si="7"/>
        <v/>
      </c>
      <c r="Z18" s="230"/>
      <c r="AA18" s="232"/>
      <c r="AB18" s="232"/>
      <c r="AC18" s="232"/>
      <c r="AD18" s="232"/>
      <c r="AE18" s="230"/>
      <c r="AF18" s="232"/>
      <c r="AG18" s="232"/>
      <c r="AH18" s="232"/>
      <c r="AI18" s="232"/>
      <c r="AJ18" s="230"/>
      <c r="AK18" s="232"/>
      <c r="AL18" s="259"/>
      <c r="AM18" s="268" t="str">
        <f t="shared" si="8"/>
        <v/>
      </c>
      <c r="AN18" s="269" t="str">
        <f t="shared" si="9"/>
        <v/>
      </c>
      <c r="AO18" s="114"/>
    </row>
    <row r="19" spans="1:41">
      <c r="A19" s="82">
        <f>список!A16</f>
        <v>15</v>
      </c>
      <c r="B19" s="91" t="str">
        <f>IF(список!B16="","",список!B16)</f>
        <v/>
      </c>
      <c r="C19" s="91">
        <f>IF(список!C16="","",список!C16)</f>
        <v>0</v>
      </c>
      <c r="D19" s="230"/>
      <c r="E19" s="232"/>
      <c r="F19" s="259"/>
      <c r="G19" s="268" t="str">
        <f t="shared" si="0"/>
        <v/>
      </c>
      <c r="H19" s="269" t="str">
        <f t="shared" si="1"/>
        <v/>
      </c>
      <c r="I19" s="230"/>
      <c r="J19" s="232"/>
      <c r="K19" s="232"/>
      <c r="L19" s="232"/>
      <c r="M19" s="259"/>
      <c r="N19" s="268" t="str">
        <f t="shared" si="2"/>
        <v/>
      </c>
      <c r="O19" s="269" t="str">
        <f t="shared" si="3"/>
        <v/>
      </c>
      <c r="P19" s="259"/>
      <c r="Q19" s="268" t="str">
        <f t="shared" si="4"/>
        <v/>
      </c>
      <c r="R19" s="269" t="str">
        <f t="shared" si="5"/>
        <v/>
      </c>
      <c r="S19" s="230"/>
      <c r="T19" s="232"/>
      <c r="U19" s="232"/>
      <c r="V19" s="232"/>
      <c r="W19" s="232"/>
      <c r="X19" s="268" t="str">
        <f t="shared" si="6"/>
        <v/>
      </c>
      <c r="Y19" s="269" t="str">
        <f t="shared" si="7"/>
        <v/>
      </c>
      <c r="Z19" s="230"/>
      <c r="AA19" s="232"/>
      <c r="AB19" s="232"/>
      <c r="AC19" s="232"/>
      <c r="AD19" s="232"/>
      <c r="AE19" s="230"/>
      <c r="AF19" s="232"/>
      <c r="AG19" s="232"/>
      <c r="AH19" s="232"/>
      <c r="AI19" s="232"/>
      <c r="AJ19" s="230"/>
      <c r="AK19" s="232"/>
      <c r="AL19" s="259"/>
      <c r="AM19" s="268" t="str">
        <f t="shared" si="8"/>
        <v/>
      </c>
      <c r="AN19" s="269" t="str">
        <f t="shared" si="9"/>
        <v/>
      </c>
      <c r="AO19" s="114"/>
    </row>
    <row r="20" spans="1:41">
      <c r="A20" s="82">
        <f>список!A17</f>
        <v>16</v>
      </c>
      <c r="B20" s="91" t="str">
        <f>IF(список!B17="","",список!B17)</f>
        <v/>
      </c>
      <c r="C20" s="91">
        <f>IF(список!C17="","",список!C17)</f>
        <v>0</v>
      </c>
      <c r="D20" s="230"/>
      <c r="E20" s="232"/>
      <c r="F20" s="259"/>
      <c r="G20" s="268" t="str">
        <f t="shared" si="0"/>
        <v/>
      </c>
      <c r="H20" s="269" t="str">
        <f t="shared" si="1"/>
        <v/>
      </c>
      <c r="I20" s="230"/>
      <c r="J20" s="232"/>
      <c r="K20" s="232"/>
      <c r="L20" s="232"/>
      <c r="M20" s="259"/>
      <c r="N20" s="268" t="str">
        <f t="shared" si="2"/>
        <v/>
      </c>
      <c r="O20" s="269" t="str">
        <f t="shared" si="3"/>
        <v/>
      </c>
      <c r="P20" s="259"/>
      <c r="Q20" s="268" t="str">
        <f t="shared" si="4"/>
        <v/>
      </c>
      <c r="R20" s="269" t="str">
        <f t="shared" si="5"/>
        <v/>
      </c>
      <c r="S20" s="230"/>
      <c r="T20" s="232"/>
      <c r="U20" s="232"/>
      <c r="V20" s="232"/>
      <c r="W20" s="232"/>
      <c r="X20" s="268" t="str">
        <f t="shared" si="6"/>
        <v/>
      </c>
      <c r="Y20" s="269" t="str">
        <f t="shared" si="7"/>
        <v/>
      </c>
      <c r="Z20" s="230"/>
      <c r="AA20" s="232"/>
      <c r="AB20" s="232"/>
      <c r="AC20" s="232"/>
      <c r="AD20" s="232"/>
      <c r="AE20" s="230"/>
      <c r="AF20" s="232"/>
      <c r="AG20" s="232"/>
      <c r="AH20" s="232"/>
      <c r="AI20" s="232"/>
      <c r="AJ20" s="230"/>
      <c r="AK20" s="232"/>
      <c r="AL20" s="259"/>
      <c r="AM20" s="268" t="str">
        <f t="shared" si="8"/>
        <v/>
      </c>
      <c r="AN20" s="269" t="str">
        <f t="shared" si="9"/>
        <v/>
      </c>
      <c r="AO20" s="114"/>
    </row>
    <row r="21" spans="1:41">
      <c r="A21" s="82">
        <f>список!A18</f>
        <v>17</v>
      </c>
      <c r="B21" s="91" t="str">
        <f>IF(список!B18="","",список!B18)</f>
        <v/>
      </c>
      <c r="C21" s="91">
        <f>IF(список!C18="","",список!C18)</f>
        <v>0</v>
      </c>
      <c r="D21" s="230"/>
      <c r="E21" s="232"/>
      <c r="F21" s="259"/>
      <c r="G21" s="268" t="str">
        <f t="shared" si="0"/>
        <v/>
      </c>
      <c r="H21" s="269" t="str">
        <f t="shared" si="1"/>
        <v/>
      </c>
      <c r="I21" s="230"/>
      <c r="J21" s="232"/>
      <c r="K21" s="232"/>
      <c r="L21" s="232"/>
      <c r="M21" s="259"/>
      <c r="N21" s="268" t="str">
        <f t="shared" si="2"/>
        <v/>
      </c>
      <c r="O21" s="269" t="str">
        <f t="shared" si="3"/>
        <v/>
      </c>
      <c r="P21" s="259"/>
      <c r="Q21" s="268" t="str">
        <f t="shared" si="4"/>
        <v/>
      </c>
      <c r="R21" s="269" t="str">
        <f t="shared" si="5"/>
        <v/>
      </c>
      <c r="S21" s="230"/>
      <c r="T21" s="232"/>
      <c r="U21" s="232"/>
      <c r="V21" s="232"/>
      <c r="W21" s="232"/>
      <c r="X21" s="268" t="str">
        <f t="shared" si="6"/>
        <v/>
      </c>
      <c r="Y21" s="269" t="str">
        <f t="shared" si="7"/>
        <v/>
      </c>
      <c r="Z21" s="230"/>
      <c r="AA21" s="232"/>
      <c r="AB21" s="232"/>
      <c r="AC21" s="232"/>
      <c r="AD21" s="232"/>
      <c r="AE21" s="230"/>
      <c r="AF21" s="232"/>
      <c r="AG21" s="232"/>
      <c r="AH21" s="232"/>
      <c r="AI21" s="232"/>
      <c r="AJ21" s="230"/>
      <c r="AK21" s="232"/>
      <c r="AL21" s="259"/>
      <c r="AM21" s="268" t="str">
        <f t="shared" si="8"/>
        <v/>
      </c>
      <c r="AN21" s="269" t="str">
        <f t="shared" si="9"/>
        <v/>
      </c>
      <c r="AO21" s="114"/>
    </row>
    <row r="22" spans="1:41">
      <c r="A22" s="82">
        <f>список!A19</f>
        <v>18</v>
      </c>
      <c r="B22" s="91" t="str">
        <f>IF(список!B19="","",список!B19)</f>
        <v/>
      </c>
      <c r="C22" s="91">
        <f>IF(список!C19="","",список!C19)</f>
        <v>0</v>
      </c>
      <c r="D22" s="230"/>
      <c r="E22" s="232"/>
      <c r="F22" s="259"/>
      <c r="G22" s="268" t="str">
        <f t="shared" si="0"/>
        <v/>
      </c>
      <c r="H22" s="269" t="str">
        <f t="shared" si="1"/>
        <v/>
      </c>
      <c r="I22" s="230"/>
      <c r="J22" s="232"/>
      <c r="K22" s="232"/>
      <c r="L22" s="232"/>
      <c r="M22" s="258"/>
      <c r="N22" s="268" t="str">
        <f t="shared" si="2"/>
        <v/>
      </c>
      <c r="O22" s="269" t="str">
        <f t="shared" si="3"/>
        <v/>
      </c>
      <c r="P22" s="259"/>
      <c r="Q22" s="268" t="str">
        <f t="shared" si="4"/>
        <v/>
      </c>
      <c r="R22" s="269" t="str">
        <f t="shared" si="5"/>
        <v/>
      </c>
      <c r="S22" s="230"/>
      <c r="T22" s="232"/>
      <c r="U22" s="232"/>
      <c r="V22" s="232"/>
      <c r="W22" s="232"/>
      <c r="X22" s="268" t="str">
        <f t="shared" si="6"/>
        <v/>
      </c>
      <c r="Y22" s="269" t="str">
        <f t="shared" si="7"/>
        <v/>
      </c>
      <c r="Z22" s="230"/>
      <c r="AA22" s="232"/>
      <c r="AB22" s="232"/>
      <c r="AC22" s="232"/>
      <c r="AD22" s="232"/>
      <c r="AE22" s="230"/>
      <c r="AF22" s="232"/>
      <c r="AG22" s="232"/>
      <c r="AH22" s="232"/>
      <c r="AI22" s="232"/>
      <c r="AJ22" s="230"/>
      <c r="AK22" s="232"/>
      <c r="AL22" s="259"/>
      <c r="AM22" s="268" t="str">
        <f t="shared" si="8"/>
        <v/>
      </c>
      <c r="AN22" s="269" t="str">
        <f t="shared" si="9"/>
        <v/>
      </c>
      <c r="AO22" s="114"/>
    </row>
    <row r="23" spans="1:41">
      <c r="A23" s="82">
        <f>список!A20</f>
        <v>19</v>
      </c>
      <c r="B23" s="91" t="str">
        <f>IF(список!B20="","",список!B20)</f>
        <v/>
      </c>
      <c r="C23" s="91">
        <f>IF(список!C20="","",список!C20)</f>
        <v>0</v>
      </c>
      <c r="D23" s="230"/>
      <c r="E23" s="232"/>
      <c r="F23" s="259"/>
      <c r="G23" s="268" t="str">
        <f t="shared" si="0"/>
        <v/>
      </c>
      <c r="H23" s="269" t="str">
        <f t="shared" si="1"/>
        <v/>
      </c>
      <c r="I23" s="230"/>
      <c r="J23" s="232"/>
      <c r="K23" s="232"/>
      <c r="L23" s="232"/>
      <c r="M23" s="259"/>
      <c r="N23" s="268" t="str">
        <f t="shared" si="2"/>
        <v/>
      </c>
      <c r="O23" s="269" t="str">
        <f t="shared" si="3"/>
        <v/>
      </c>
      <c r="P23" s="259"/>
      <c r="Q23" s="268" t="str">
        <f t="shared" si="4"/>
        <v/>
      </c>
      <c r="R23" s="269" t="str">
        <f t="shared" si="5"/>
        <v/>
      </c>
      <c r="S23" s="230"/>
      <c r="T23" s="232"/>
      <c r="U23" s="232"/>
      <c r="V23" s="232"/>
      <c r="W23" s="232"/>
      <c r="X23" s="268" t="str">
        <f t="shared" si="6"/>
        <v/>
      </c>
      <c r="Y23" s="269" t="str">
        <f t="shared" si="7"/>
        <v/>
      </c>
      <c r="Z23" s="230"/>
      <c r="AA23" s="232"/>
      <c r="AB23" s="232"/>
      <c r="AC23" s="232"/>
      <c r="AD23" s="232"/>
      <c r="AE23" s="230"/>
      <c r="AF23" s="232"/>
      <c r="AG23" s="232"/>
      <c r="AH23" s="232"/>
      <c r="AI23" s="232"/>
      <c r="AJ23" s="230"/>
      <c r="AK23" s="232"/>
      <c r="AL23" s="259"/>
      <c r="AM23" s="268" t="str">
        <f t="shared" si="8"/>
        <v/>
      </c>
      <c r="AN23" s="269" t="str">
        <f t="shared" si="9"/>
        <v/>
      </c>
      <c r="AO23" s="114"/>
    </row>
    <row r="24" spans="1:41">
      <c r="A24" s="82">
        <f>список!A21</f>
        <v>20</v>
      </c>
      <c r="B24" s="91" t="str">
        <f>IF(список!B21="","",список!B21)</f>
        <v/>
      </c>
      <c r="C24" s="91">
        <f>IF(список!C21="","",список!C21)</f>
        <v>0</v>
      </c>
      <c r="D24" s="230"/>
      <c r="E24" s="232"/>
      <c r="F24" s="259"/>
      <c r="G24" s="268" t="str">
        <f t="shared" si="0"/>
        <v/>
      </c>
      <c r="H24" s="269" t="str">
        <f t="shared" si="1"/>
        <v/>
      </c>
      <c r="I24" s="230"/>
      <c r="J24" s="232"/>
      <c r="K24" s="232"/>
      <c r="L24" s="232"/>
      <c r="M24" s="259"/>
      <c r="N24" s="268" t="str">
        <f t="shared" si="2"/>
        <v/>
      </c>
      <c r="O24" s="269" t="str">
        <f t="shared" si="3"/>
        <v/>
      </c>
      <c r="P24" s="259"/>
      <c r="Q24" s="268" t="str">
        <f t="shared" si="4"/>
        <v/>
      </c>
      <c r="R24" s="269" t="str">
        <f t="shared" si="5"/>
        <v/>
      </c>
      <c r="S24" s="230"/>
      <c r="T24" s="232"/>
      <c r="U24" s="232"/>
      <c r="V24" s="232"/>
      <c r="W24" s="232"/>
      <c r="X24" s="268" t="str">
        <f t="shared" si="6"/>
        <v/>
      </c>
      <c r="Y24" s="269" t="str">
        <f t="shared" si="7"/>
        <v/>
      </c>
      <c r="Z24" s="230"/>
      <c r="AA24" s="232"/>
      <c r="AB24" s="232"/>
      <c r="AC24" s="232"/>
      <c r="AD24" s="232"/>
      <c r="AE24" s="230"/>
      <c r="AF24" s="232"/>
      <c r="AG24" s="232"/>
      <c r="AH24" s="232"/>
      <c r="AI24" s="232"/>
      <c r="AJ24" s="230"/>
      <c r="AK24" s="232"/>
      <c r="AL24" s="259"/>
      <c r="AM24" s="268" t="str">
        <f t="shared" si="8"/>
        <v/>
      </c>
      <c r="AN24" s="269" t="str">
        <f t="shared" si="9"/>
        <v/>
      </c>
      <c r="AO24" s="114"/>
    </row>
    <row r="25" spans="1:41">
      <c r="A25" s="82">
        <f>список!A22</f>
        <v>21</v>
      </c>
      <c r="B25" s="91" t="str">
        <f>IF(список!B22="","",список!B22)</f>
        <v/>
      </c>
      <c r="C25" s="91">
        <f>IF(список!C22="","",список!C22)</f>
        <v>0</v>
      </c>
      <c r="D25" s="230"/>
      <c r="E25" s="232"/>
      <c r="F25" s="259"/>
      <c r="G25" s="268" t="str">
        <f t="shared" si="0"/>
        <v/>
      </c>
      <c r="H25" s="269" t="str">
        <f t="shared" si="1"/>
        <v/>
      </c>
      <c r="I25" s="230"/>
      <c r="J25" s="232"/>
      <c r="K25" s="232"/>
      <c r="L25" s="232"/>
      <c r="M25" s="258"/>
      <c r="N25" s="268" t="str">
        <f t="shared" si="2"/>
        <v/>
      </c>
      <c r="O25" s="269" t="str">
        <f t="shared" si="3"/>
        <v/>
      </c>
      <c r="P25" s="259"/>
      <c r="Q25" s="268" t="str">
        <f t="shared" si="4"/>
        <v/>
      </c>
      <c r="R25" s="269" t="str">
        <f t="shared" si="5"/>
        <v/>
      </c>
      <c r="S25" s="230"/>
      <c r="T25" s="232"/>
      <c r="U25" s="232"/>
      <c r="V25" s="232"/>
      <c r="W25" s="232"/>
      <c r="X25" s="268" t="str">
        <f t="shared" si="6"/>
        <v/>
      </c>
      <c r="Y25" s="269" t="str">
        <f t="shared" si="7"/>
        <v/>
      </c>
      <c r="Z25" s="230"/>
      <c r="AA25" s="232"/>
      <c r="AB25" s="232"/>
      <c r="AC25" s="232"/>
      <c r="AD25" s="232"/>
      <c r="AE25" s="230"/>
      <c r="AF25" s="232"/>
      <c r="AG25" s="232"/>
      <c r="AH25" s="232"/>
      <c r="AI25" s="232"/>
      <c r="AJ25" s="230"/>
      <c r="AK25" s="232"/>
      <c r="AL25" s="259"/>
      <c r="AM25" s="268" t="str">
        <f t="shared" si="8"/>
        <v/>
      </c>
      <c r="AN25" s="269" t="str">
        <f t="shared" si="9"/>
        <v/>
      </c>
      <c r="AO25" s="114"/>
    </row>
    <row r="26" spans="1:41">
      <c r="A26" s="82">
        <f>список!A23</f>
        <v>22</v>
      </c>
      <c r="B26" s="91" t="str">
        <f>IF(список!B23="","",список!B23)</f>
        <v/>
      </c>
      <c r="C26" s="91">
        <f>IF(список!C23="","",список!C23)</f>
        <v>0</v>
      </c>
      <c r="D26" s="230"/>
      <c r="E26" s="232"/>
      <c r="F26" s="259"/>
      <c r="G26" s="268" t="str">
        <f t="shared" si="0"/>
        <v/>
      </c>
      <c r="H26" s="269" t="str">
        <f t="shared" si="1"/>
        <v/>
      </c>
      <c r="I26" s="230"/>
      <c r="J26" s="232"/>
      <c r="K26" s="232"/>
      <c r="L26" s="232"/>
      <c r="M26" s="259"/>
      <c r="N26" s="268" t="str">
        <f t="shared" si="2"/>
        <v/>
      </c>
      <c r="O26" s="269" t="str">
        <f t="shared" si="3"/>
        <v/>
      </c>
      <c r="P26" s="259"/>
      <c r="Q26" s="268" t="str">
        <f t="shared" si="4"/>
        <v/>
      </c>
      <c r="R26" s="269" t="str">
        <f t="shared" si="5"/>
        <v/>
      </c>
      <c r="S26" s="230"/>
      <c r="T26" s="232"/>
      <c r="U26" s="232"/>
      <c r="V26" s="232"/>
      <c r="W26" s="232"/>
      <c r="X26" s="268" t="str">
        <f t="shared" si="6"/>
        <v/>
      </c>
      <c r="Y26" s="269" t="str">
        <f t="shared" si="7"/>
        <v/>
      </c>
      <c r="Z26" s="230"/>
      <c r="AA26" s="232"/>
      <c r="AB26" s="232"/>
      <c r="AC26" s="232"/>
      <c r="AD26" s="232"/>
      <c r="AE26" s="230"/>
      <c r="AF26" s="232"/>
      <c r="AG26" s="232"/>
      <c r="AH26" s="232"/>
      <c r="AI26" s="232"/>
      <c r="AJ26" s="230"/>
      <c r="AK26" s="232"/>
      <c r="AL26" s="259"/>
      <c r="AM26" s="268" t="str">
        <f t="shared" si="8"/>
        <v/>
      </c>
      <c r="AN26" s="269" t="str">
        <f t="shared" si="9"/>
        <v/>
      </c>
      <c r="AO26" s="114"/>
    </row>
    <row r="27" spans="1:41">
      <c r="A27" s="82">
        <f>список!A24</f>
        <v>23</v>
      </c>
      <c r="B27" s="91" t="str">
        <f>IF(список!B24="","",список!B24)</f>
        <v/>
      </c>
      <c r="C27" s="91">
        <f>IF(список!C24="","",список!C24)</f>
        <v>0</v>
      </c>
      <c r="D27" s="230"/>
      <c r="E27" s="232"/>
      <c r="F27" s="259"/>
      <c r="G27" s="268" t="str">
        <f t="shared" si="0"/>
        <v/>
      </c>
      <c r="H27" s="269" t="str">
        <f t="shared" si="1"/>
        <v/>
      </c>
      <c r="I27" s="230"/>
      <c r="J27" s="232"/>
      <c r="K27" s="232"/>
      <c r="L27" s="232"/>
      <c r="M27" s="259"/>
      <c r="N27" s="268" t="str">
        <f t="shared" si="2"/>
        <v/>
      </c>
      <c r="O27" s="269" t="str">
        <f t="shared" si="3"/>
        <v/>
      </c>
      <c r="P27" s="259"/>
      <c r="Q27" s="268" t="str">
        <f t="shared" si="4"/>
        <v/>
      </c>
      <c r="R27" s="269" t="str">
        <f t="shared" si="5"/>
        <v/>
      </c>
      <c r="S27" s="230"/>
      <c r="T27" s="232"/>
      <c r="U27" s="232"/>
      <c r="V27" s="232"/>
      <c r="W27" s="232"/>
      <c r="X27" s="268" t="str">
        <f t="shared" si="6"/>
        <v/>
      </c>
      <c r="Y27" s="269" t="str">
        <f t="shared" si="7"/>
        <v/>
      </c>
      <c r="Z27" s="230"/>
      <c r="AA27" s="232"/>
      <c r="AB27" s="232"/>
      <c r="AC27" s="232"/>
      <c r="AD27" s="232"/>
      <c r="AE27" s="230"/>
      <c r="AF27" s="232"/>
      <c r="AG27" s="232"/>
      <c r="AH27" s="232"/>
      <c r="AI27" s="232"/>
      <c r="AJ27" s="230"/>
      <c r="AK27" s="232"/>
      <c r="AL27" s="259"/>
      <c r="AM27" s="268" t="str">
        <f t="shared" si="8"/>
        <v/>
      </c>
      <c r="AN27" s="269" t="str">
        <f t="shared" si="9"/>
        <v/>
      </c>
      <c r="AO27" s="114"/>
    </row>
    <row r="28" spans="1:41">
      <c r="A28" s="82">
        <f>список!A25</f>
        <v>24</v>
      </c>
      <c r="B28" s="91" t="str">
        <f>IF(список!B25="","",список!B25)</f>
        <v/>
      </c>
      <c r="C28" s="91">
        <f>IF(список!C25="","",список!C25)</f>
        <v>0</v>
      </c>
      <c r="D28" s="230"/>
      <c r="E28" s="232"/>
      <c r="F28" s="259"/>
      <c r="G28" s="268" t="str">
        <f t="shared" si="0"/>
        <v/>
      </c>
      <c r="H28" s="269" t="str">
        <f t="shared" si="1"/>
        <v/>
      </c>
      <c r="I28" s="230"/>
      <c r="J28" s="232"/>
      <c r="K28" s="232"/>
      <c r="L28" s="232"/>
      <c r="M28" s="258"/>
      <c r="N28" s="268" t="str">
        <f t="shared" si="2"/>
        <v/>
      </c>
      <c r="O28" s="269" t="str">
        <f t="shared" si="3"/>
        <v/>
      </c>
      <c r="P28" s="259"/>
      <c r="Q28" s="268" t="str">
        <f t="shared" si="4"/>
        <v/>
      </c>
      <c r="R28" s="269" t="str">
        <f t="shared" si="5"/>
        <v/>
      </c>
      <c r="S28" s="230"/>
      <c r="T28" s="232"/>
      <c r="U28" s="232"/>
      <c r="V28" s="232"/>
      <c r="W28" s="232"/>
      <c r="X28" s="268" t="str">
        <f t="shared" si="6"/>
        <v/>
      </c>
      <c r="Y28" s="269" t="str">
        <f t="shared" si="7"/>
        <v/>
      </c>
      <c r="Z28" s="230"/>
      <c r="AA28" s="232"/>
      <c r="AB28" s="232"/>
      <c r="AC28" s="232"/>
      <c r="AD28" s="232"/>
      <c r="AE28" s="230"/>
      <c r="AF28" s="232"/>
      <c r="AG28" s="232"/>
      <c r="AH28" s="232"/>
      <c r="AI28" s="232"/>
      <c r="AJ28" s="230"/>
      <c r="AK28" s="232"/>
      <c r="AL28" s="259"/>
      <c r="AM28" s="268" t="str">
        <f t="shared" si="8"/>
        <v/>
      </c>
      <c r="AN28" s="269" t="str">
        <f t="shared" si="9"/>
        <v/>
      </c>
      <c r="AO28" s="114"/>
    </row>
    <row r="29" spans="1:41">
      <c r="A29" s="82">
        <f>список!A26</f>
        <v>25</v>
      </c>
      <c r="B29" s="91" t="str">
        <f>IF(список!B26="","",список!B26)</f>
        <v/>
      </c>
      <c r="C29" s="91">
        <f>IF(список!C26="","",список!C26)</f>
        <v>0</v>
      </c>
      <c r="D29" s="230"/>
      <c r="E29" s="232"/>
      <c r="F29" s="259"/>
      <c r="G29" s="268" t="str">
        <f t="shared" si="0"/>
        <v/>
      </c>
      <c r="H29" s="269" t="str">
        <f t="shared" si="1"/>
        <v/>
      </c>
      <c r="I29" s="230"/>
      <c r="J29" s="232"/>
      <c r="K29" s="232"/>
      <c r="L29" s="232"/>
      <c r="M29" s="258"/>
      <c r="N29" s="268" t="str">
        <f t="shared" si="2"/>
        <v/>
      </c>
      <c r="O29" s="269" t="str">
        <f t="shared" si="3"/>
        <v/>
      </c>
      <c r="P29" s="259"/>
      <c r="Q29" s="268" t="str">
        <f t="shared" si="4"/>
        <v/>
      </c>
      <c r="R29" s="269" t="str">
        <f t="shared" si="5"/>
        <v/>
      </c>
      <c r="S29" s="230"/>
      <c r="T29" s="232"/>
      <c r="U29" s="232"/>
      <c r="V29" s="232"/>
      <c r="W29" s="232"/>
      <c r="X29" s="268" t="str">
        <f t="shared" si="6"/>
        <v/>
      </c>
      <c r="Y29" s="269" t="str">
        <f t="shared" si="7"/>
        <v/>
      </c>
      <c r="Z29" s="230"/>
      <c r="AA29" s="232"/>
      <c r="AB29" s="232"/>
      <c r="AC29" s="232"/>
      <c r="AD29" s="232"/>
      <c r="AE29" s="230"/>
      <c r="AF29" s="232"/>
      <c r="AG29" s="232"/>
      <c r="AH29" s="232"/>
      <c r="AI29" s="232"/>
      <c r="AJ29" s="230"/>
      <c r="AK29" s="232"/>
      <c r="AL29" s="259"/>
      <c r="AM29" s="268" t="str">
        <f t="shared" si="8"/>
        <v/>
      </c>
      <c r="AN29" s="269" t="str">
        <f t="shared" si="9"/>
        <v/>
      </c>
      <c r="AO29" s="114"/>
    </row>
    <row r="30" spans="1:41">
      <c r="A30" s="82">
        <f>список!A27</f>
        <v>26</v>
      </c>
      <c r="B30" s="91" t="str">
        <f>IF(список!B27="","",список!B27)</f>
        <v/>
      </c>
      <c r="C30" s="91">
        <f>IF(список!C27="","",список!C27)</f>
        <v>0</v>
      </c>
      <c r="D30" s="230"/>
      <c r="E30" s="232"/>
      <c r="F30" s="259"/>
      <c r="G30" s="268" t="str">
        <f t="shared" si="0"/>
        <v/>
      </c>
      <c r="H30" s="269" t="str">
        <f t="shared" si="1"/>
        <v/>
      </c>
      <c r="I30" s="230"/>
      <c r="J30" s="232"/>
      <c r="K30" s="232"/>
      <c r="L30" s="232"/>
      <c r="M30" s="259"/>
      <c r="N30" s="268" t="str">
        <f t="shared" si="2"/>
        <v/>
      </c>
      <c r="O30" s="269" t="str">
        <f t="shared" si="3"/>
        <v/>
      </c>
      <c r="P30" s="259"/>
      <c r="Q30" s="268" t="str">
        <f t="shared" si="4"/>
        <v/>
      </c>
      <c r="R30" s="269" t="str">
        <f t="shared" si="5"/>
        <v/>
      </c>
      <c r="S30" s="230"/>
      <c r="T30" s="232"/>
      <c r="U30" s="232"/>
      <c r="V30" s="232"/>
      <c r="W30" s="232"/>
      <c r="X30" s="268" t="str">
        <f t="shared" si="6"/>
        <v/>
      </c>
      <c r="Y30" s="269" t="str">
        <f t="shared" si="7"/>
        <v/>
      </c>
      <c r="Z30" s="230"/>
      <c r="AA30" s="232"/>
      <c r="AB30" s="232"/>
      <c r="AC30" s="232"/>
      <c r="AD30" s="232"/>
      <c r="AE30" s="230"/>
      <c r="AF30" s="232"/>
      <c r="AG30" s="232"/>
      <c r="AH30" s="232"/>
      <c r="AI30" s="232"/>
      <c r="AJ30" s="230"/>
      <c r="AK30" s="232"/>
      <c r="AL30" s="259"/>
      <c r="AM30" s="268" t="str">
        <f t="shared" si="8"/>
        <v/>
      </c>
      <c r="AN30" s="269" t="str">
        <f t="shared" si="9"/>
        <v/>
      </c>
      <c r="AO30" s="114"/>
    </row>
    <row r="31" spans="1:41">
      <c r="A31" s="82">
        <f>список!A28</f>
        <v>27</v>
      </c>
      <c r="B31" s="91" t="str">
        <f>IF(список!B28="","",список!B28)</f>
        <v/>
      </c>
      <c r="C31" s="91">
        <f>IF(список!C28="","",список!C28)</f>
        <v>0</v>
      </c>
      <c r="D31" s="230"/>
      <c r="E31" s="232"/>
      <c r="F31" s="259"/>
      <c r="G31" s="268" t="str">
        <f t="shared" si="0"/>
        <v/>
      </c>
      <c r="H31" s="269" t="str">
        <f t="shared" si="1"/>
        <v/>
      </c>
      <c r="I31" s="232"/>
      <c r="J31" s="232"/>
      <c r="K31" s="232"/>
      <c r="L31" s="232"/>
      <c r="M31" s="259"/>
      <c r="N31" s="268" t="str">
        <f t="shared" si="2"/>
        <v/>
      </c>
      <c r="O31" s="269" t="str">
        <f t="shared" si="3"/>
        <v/>
      </c>
      <c r="P31" s="259"/>
      <c r="Q31" s="268" t="str">
        <f t="shared" si="4"/>
        <v/>
      </c>
      <c r="R31" s="269" t="str">
        <f t="shared" si="5"/>
        <v/>
      </c>
      <c r="S31" s="230"/>
      <c r="T31" s="232"/>
      <c r="U31" s="232"/>
      <c r="V31" s="232"/>
      <c r="W31" s="232"/>
      <c r="X31" s="268" t="str">
        <f t="shared" si="6"/>
        <v/>
      </c>
      <c r="Y31" s="269" t="str">
        <f t="shared" si="7"/>
        <v/>
      </c>
      <c r="Z31" s="230"/>
      <c r="AA31" s="232"/>
      <c r="AB31" s="232"/>
      <c r="AC31" s="232"/>
      <c r="AD31" s="232"/>
      <c r="AE31" s="230"/>
      <c r="AF31" s="232"/>
      <c r="AG31" s="232"/>
      <c r="AH31" s="232"/>
      <c r="AI31" s="232"/>
      <c r="AJ31" s="230"/>
      <c r="AK31" s="232"/>
      <c r="AL31" s="259"/>
      <c r="AM31" s="268" t="str">
        <f t="shared" si="8"/>
        <v/>
      </c>
      <c r="AN31" s="269" t="str">
        <f t="shared" si="9"/>
        <v/>
      </c>
      <c r="AO31" s="114"/>
    </row>
    <row r="32" spans="1:41">
      <c r="A32" s="82">
        <f>список!A29</f>
        <v>28</v>
      </c>
      <c r="B32" s="91" t="str">
        <f>IF(список!B29="","",список!B29)</f>
        <v/>
      </c>
      <c r="C32" s="91">
        <f>IF(список!C29="","",список!C29)</f>
        <v>0</v>
      </c>
      <c r="D32" s="230"/>
      <c r="E32" s="232"/>
      <c r="F32" s="259"/>
      <c r="G32" s="268" t="str">
        <f t="shared" si="0"/>
        <v/>
      </c>
      <c r="H32" s="269" t="str">
        <f t="shared" si="1"/>
        <v/>
      </c>
      <c r="I32" s="232"/>
      <c r="J32" s="232"/>
      <c r="K32" s="232"/>
      <c r="L32" s="232"/>
      <c r="M32" s="259"/>
      <c r="N32" s="268" t="str">
        <f t="shared" si="2"/>
        <v/>
      </c>
      <c r="O32" s="269" t="str">
        <f t="shared" si="3"/>
        <v/>
      </c>
      <c r="P32" s="259"/>
      <c r="Q32" s="268" t="str">
        <f t="shared" si="4"/>
        <v/>
      </c>
      <c r="R32" s="269" t="str">
        <f t="shared" si="5"/>
        <v/>
      </c>
      <c r="S32" s="230"/>
      <c r="T32" s="232"/>
      <c r="U32" s="232"/>
      <c r="V32" s="232"/>
      <c r="W32" s="232"/>
      <c r="X32" s="268" t="str">
        <f t="shared" si="6"/>
        <v/>
      </c>
      <c r="Y32" s="269" t="str">
        <f t="shared" si="7"/>
        <v/>
      </c>
      <c r="Z32" s="230"/>
      <c r="AA32" s="232"/>
      <c r="AB32" s="232"/>
      <c r="AC32" s="232"/>
      <c r="AD32" s="232"/>
      <c r="AE32" s="230"/>
      <c r="AF32" s="232"/>
      <c r="AG32" s="232"/>
      <c r="AH32" s="232"/>
      <c r="AI32" s="232"/>
      <c r="AJ32" s="230"/>
      <c r="AK32" s="232"/>
      <c r="AL32" s="259"/>
      <c r="AM32" s="268" t="str">
        <f t="shared" si="8"/>
        <v/>
      </c>
      <c r="AN32" s="269" t="str">
        <f t="shared" si="9"/>
        <v/>
      </c>
      <c r="AO32" s="114"/>
    </row>
    <row r="33" spans="1:41">
      <c r="A33" s="82">
        <f>список!A30</f>
        <v>29</v>
      </c>
      <c r="B33" s="91" t="str">
        <f>IF(список!B30="","",список!B30)</f>
        <v/>
      </c>
      <c r="C33" s="91">
        <f>IF(список!C30="","",список!C30)</f>
        <v>0</v>
      </c>
      <c r="D33" s="230"/>
      <c r="E33" s="232"/>
      <c r="F33" s="259"/>
      <c r="G33" s="268" t="str">
        <f t="shared" si="0"/>
        <v/>
      </c>
      <c r="H33" s="269" t="str">
        <f t="shared" si="1"/>
        <v/>
      </c>
      <c r="I33" s="232"/>
      <c r="J33" s="232"/>
      <c r="K33" s="232"/>
      <c r="L33" s="232"/>
      <c r="M33" s="259"/>
      <c r="N33" s="268" t="str">
        <f t="shared" si="2"/>
        <v/>
      </c>
      <c r="O33" s="269" t="str">
        <f t="shared" si="3"/>
        <v/>
      </c>
      <c r="P33" s="259"/>
      <c r="Q33" s="268" t="str">
        <f t="shared" si="4"/>
        <v/>
      </c>
      <c r="R33" s="269" t="str">
        <f t="shared" si="5"/>
        <v/>
      </c>
      <c r="S33" s="230"/>
      <c r="T33" s="232"/>
      <c r="U33" s="232"/>
      <c r="V33" s="232"/>
      <c r="W33" s="232"/>
      <c r="X33" s="268" t="str">
        <f t="shared" si="6"/>
        <v/>
      </c>
      <c r="Y33" s="269" t="str">
        <f t="shared" si="7"/>
        <v/>
      </c>
      <c r="Z33" s="230"/>
      <c r="AA33" s="232"/>
      <c r="AB33" s="232"/>
      <c r="AC33" s="232"/>
      <c r="AD33" s="232"/>
      <c r="AE33" s="230"/>
      <c r="AF33" s="232"/>
      <c r="AG33" s="232"/>
      <c r="AH33" s="232"/>
      <c r="AI33" s="232"/>
      <c r="AJ33" s="230"/>
      <c r="AK33" s="232"/>
      <c r="AL33" s="259"/>
      <c r="AM33" s="268" t="str">
        <f t="shared" si="8"/>
        <v/>
      </c>
      <c r="AN33" s="269" t="str">
        <f t="shared" si="9"/>
        <v/>
      </c>
      <c r="AO33" s="114"/>
    </row>
    <row r="34" spans="1:41">
      <c r="A34" s="82">
        <f>список!A31</f>
        <v>30</v>
      </c>
      <c r="B34" s="91" t="str">
        <f>IF(список!B31="","",список!B31)</f>
        <v/>
      </c>
      <c r="C34" s="91">
        <f>IF(список!C31="","",список!C31)</f>
        <v>0</v>
      </c>
      <c r="D34" s="230"/>
      <c r="E34" s="232"/>
      <c r="F34" s="259"/>
      <c r="G34" s="268" t="str">
        <f t="shared" si="0"/>
        <v/>
      </c>
      <c r="H34" s="269" t="str">
        <f t="shared" si="1"/>
        <v/>
      </c>
      <c r="I34" s="232"/>
      <c r="J34" s="232"/>
      <c r="K34" s="232"/>
      <c r="L34" s="232"/>
      <c r="M34" s="259"/>
      <c r="N34" s="268" t="str">
        <f t="shared" si="2"/>
        <v/>
      </c>
      <c r="O34" s="269" t="str">
        <f t="shared" si="3"/>
        <v/>
      </c>
      <c r="P34" s="259"/>
      <c r="Q34" s="268" t="str">
        <f t="shared" si="4"/>
        <v/>
      </c>
      <c r="R34" s="269" t="str">
        <f t="shared" si="5"/>
        <v/>
      </c>
      <c r="S34" s="232"/>
      <c r="T34" s="232"/>
      <c r="U34" s="232"/>
      <c r="V34" s="232"/>
      <c r="W34" s="259"/>
      <c r="X34" s="268" t="str">
        <f t="shared" si="6"/>
        <v/>
      </c>
      <c r="Y34" s="269" t="str">
        <f t="shared" si="7"/>
        <v/>
      </c>
      <c r="Z34" s="232"/>
      <c r="AA34" s="232"/>
      <c r="AB34" s="232"/>
      <c r="AC34" s="232"/>
      <c r="AD34" s="259"/>
      <c r="AE34" s="232"/>
      <c r="AF34" s="232"/>
      <c r="AG34" s="232"/>
      <c r="AH34" s="232"/>
      <c r="AI34" s="259"/>
      <c r="AJ34" s="83"/>
      <c r="AK34" s="83"/>
      <c r="AL34" s="225"/>
      <c r="AM34" s="268" t="str">
        <f t="shared" si="8"/>
        <v/>
      </c>
      <c r="AN34" s="269" t="str">
        <f t="shared" si="9"/>
        <v/>
      </c>
      <c r="AO34" s="114"/>
    </row>
    <row r="35" spans="1:41">
      <c r="A35" s="82">
        <f>список!A32</f>
        <v>31</v>
      </c>
      <c r="B35" s="91" t="str">
        <f>IF(список!B32="","",список!B32)</f>
        <v/>
      </c>
      <c r="C35" s="91">
        <f>IF(список!C32="","",список!C32)</f>
        <v>0</v>
      </c>
      <c r="D35" s="230"/>
      <c r="E35" s="232"/>
      <c r="F35" s="259"/>
      <c r="G35" s="268" t="str">
        <f t="shared" si="0"/>
        <v/>
      </c>
      <c r="H35" s="269" t="str">
        <f t="shared" si="1"/>
        <v/>
      </c>
      <c r="I35" s="232"/>
      <c r="J35" s="232"/>
      <c r="K35" s="232"/>
      <c r="L35" s="232"/>
      <c r="M35" s="259"/>
      <c r="N35" s="268" t="str">
        <f t="shared" si="2"/>
        <v/>
      </c>
      <c r="O35" s="269" t="str">
        <f t="shared" si="3"/>
        <v/>
      </c>
      <c r="P35" s="259"/>
      <c r="Q35" s="268" t="str">
        <f t="shared" si="4"/>
        <v/>
      </c>
      <c r="R35" s="269" t="str">
        <f t="shared" si="5"/>
        <v/>
      </c>
      <c r="S35" s="232"/>
      <c r="T35" s="232"/>
      <c r="U35" s="232"/>
      <c r="V35" s="232"/>
      <c r="W35" s="259"/>
      <c r="X35" s="268" t="str">
        <f t="shared" si="6"/>
        <v/>
      </c>
      <c r="Y35" s="269" t="str">
        <f t="shared" si="7"/>
        <v/>
      </c>
      <c r="Z35" s="232"/>
      <c r="AA35" s="232"/>
      <c r="AB35" s="232"/>
      <c r="AC35" s="232"/>
      <c r="AD35" s="259"/>
      <c r="AE35" s="232"/>
      <c r="AF35" s="232"/>
      <c r="AG35" s="232"/>
      <c r="AH35" s="232"/>
      <c r="AI35" s="259"/>
      <c r="AJ35" s="83"/>
      <c r="AK35" s="83"/>
      <c r="AL35" s="225"/>
      <c r="AM35" s="268" t="str">
        <f t="shared" si="8"/>
        <v/>
      </c>
      <c r="AN35" s="269" t="str">
        <f t="shared" si="9"/>
        <v/>
      </c>
      <c r="AO35" s="114"/>
    </row>
    <row r="36" spans="1:41">
      <c r="A36" s="82">
        <f>список!A33</f>
        <v>32</v>
      </c>
      <c r="B36" s="91" t="str">
        <f>IF(список!B33="","",список!B33)</f>
        <v/>
      </c>
      <c r="C36" s="91">
        <f>IF(список!C33="","",список!C33)</f>
        <v>0</v>
      </c>
      <c r="D36" s="230"/>
      <c r="E36" s="232"/>
      <c r="F36" s="259"/>
      <c r="G36" s="268" t="str">
        <f t="shared" si="0"/>
        <v/>
      </c>
      <c r="H36" s="269" t="str">
        <f t="shared" si="1"/>
        <v/>
      </c>
      <c r="I36" s="232"/>
      <c r="J36" s="232"/>
      <c r="K36" s="232"/>
      <c r="L36" s="232"/>
      <c r="M36" s="259"/>
      <c r="N36" s="268" t="str">
        <f t="shared" si="2"/>
        <v/>
      </c>
      <c r="O36" s="269" t="str">
        <f t="shared" si="3"/>
        <v/>
      </c>
      <c r="P36" s="259"/>
      <c r="Q36" s="268" t="str">
        <f t="shared" si="4"/>
        <v/>
      </c>
      <c r="R36" s="269" t="str">
        <f t="shared" si="5"/>
        <v/>
      </c>
      <c r="S36" s="232"/>
      <c r="T36" s="232"/>
      <c r="U36" s="232"/>
      <c r="V36" s="232"/>
      <c r="W36" s="259"/>
      <c r="X36" s="268" t="str">
        <f t="shared" si="6"/>
        <v/>
      </c>
      <c r="Y36" s="269" t="str">
        <f t="shared" si="7"/>
        <v/>
      </c>
      <c r="Z36" s="250"/>
      <c r="AA36" s="83"/>
      <c r="AB36" s="83"/>
      <c r="AC36" s="83"/>
      <c r="AD36" s="83"/>
      <c r="AE36" s="83"/>
      <c r="AF36" s="83"/>
      <c r="AG36" s="83"/>
      <c r="AH36" s="225"/>
      <c r="AI36" s="83"/>
      <c r="AJ36" s="83"/>
      <c r="AK36" s="83"/>
      <c r="AL36" s="225"/>
      <c r="AM36" s="268" t="str">
        <f t="shared" si="8"/>
        <v/>
      </c>
      <c r="AN36" s="269" t="str">
        <f t="shared" si="9"/>
        <v/>
      </c>
      <c r="AO36" s="114"/>
    </row>
    <row r="37" spans="1:41">
      <c r="A37" s="82">
        <f>список!A34</f>
        <v>33</v>
      </c>
      <c r="B37" s="91" t="str">
        <f>IF(список!B34="","",список!B34)</f>
        <v/>
      </c>
      <c r="C37" s="91">
        <f>IF(список!C34="","",список!C34)</f>
        <v>0</v>
      </c>
      <c r="D37" s="83"/>
      <c r="E37" s="83"/>
      <c r="F37" s="225"/>
      <c r="G37" s="268" t="str">
        <f t="shared" si="0"/>
        <v/>
      </c>
      <c r="H37" s="269" t="str">
        <f t="shared" si="1"/>
        <v/>
      </c>
      <c r="I37" s="232"/>
      <c r="J37" s="232"/>
      <c r="K37" s="232"/>
      <c r="L37" s="232"/>
      <c r="M37" s="259"/>
      <c r="N37" s="268" t="str">
        <f t="shared" si="2"/>
        <v/>
      </c>
      <c r="O37" s="269" t="str">
        <f t="shared" si="3"/>
        <v/>
      </c>
      <c r="P37" s="270"/>
      <c r="Q37" s="268" t="str">
        <f t="shared" si="4"/>
        <v/>
      </c>
      <c r="R37" s="269" t="str">
        <f t="shared" si="5"/>
        <v/>
      </c>
      <c r="S37" s="250"/>
      <c r="T37" s="83"/>
      <c r="U37" s="83"/>
      <c r="V37" s="225"/>
      <c r="W37" s="225"/>
      <c r="X37" s="268" t="str">
        <f t="shared" si="6"/>
        <v/>
      </c>
      <c r="Y37" s="269" t="str">
        <f t="shared" si="7"/>
        <v/>
      </c>
      <c r="Z37" s="250"/>
      <c r="AA37" s="83"/>
      <c r="AB37" s="83"/>
      <c r="AC37" s="83"/>
      <c r="AD37" s="83"/>
      <c r="AE37" s="83"/>
      <c r="AF37" s="83"/>
      <c r="AG37" s="83"/>
      <c r="AH37" s="225"/>
      <c r="AI37" s="83"/>
      <c r="AJ37" s="83"/>
      <c r="AK37" s="83"/>
      <c r="AL37" s="225"/>
      <c r="AM37" s="268" t="str">
        <f t="shared" si="8"/>
        <v/>
      </c>
      <c r="AN37" s="269" t="str">
        <f t="shared" si="9"/>
        <v/>
      </c>
      <c r="AO37" s="114"/>
    </row>
    <row r="38" spans="1:41">
      <c r="A38" s="82">
        <f>список!A35</f>
        <v>34</v>
      </c>
      <c r="B38" s="91" t="str">
        <f>IF(список!B35="","",список!B35)</f>
        <v/>
      </c>
      <c r="C38" s="91">
        <f>IF(список!C35="","",список!C35)</f>
        <v>0</v>
      </c>
      <c r="D38" s="84"/>
      <c r="E38" s="84"/>
      <c r="F38" s="249"/>
      <c r="G38" s="268" t="str">
        <f t="shared" si="0"/>
        <v/>
      </c>
      <c r="H38" s="269" t="str">
        <f t="shared" si="1"/>
        <v/>
      </c>
      <c r="I38" s="251"/>
      <c r="J38" s="84"/>
      <c r="K38" s="84"/>
      <c r="L38" s="84"/>
      <c r="M38" s="249"/>
      <c r="N38" s="268" t="str">
        <f t="shared" si="2"/>
        <v/>
      </c>
      <c r="O38" s="269" t="str">
        <f t="shared" si="3"/>
        <v/>
      </c>
      <c r="P38" s="300"/>
      <c r="Q38" s="268" t="str">
        <f t="shared" si="4"/>
        <v/>
      </c>
      <c r="R38" s="269" t="str">
        <f t="shared" si="5"/>
        <v/>
      </c>
      <c r="S38" s="251"/>
      <c r="T38" s="84"/>
      <c r="U38" s="84"/>
      <c r="V38" s="84"/>
      <c r="W38" s="249"/>
      <c r="X38" s="268" t="str">
        <f t="shared" si="6"/>
        <v/>
      </c>
      <c r="Y38" s="269" t="str">
        <f t="shared" si="7"/>
        <v/>
      </c>
      <c r="Z38" s="251"/>
      <c r="AA38" s="84"/>
      <c r="AB38" s="84"/>
      <c r="AC38" s="84"/>
      <c r="AD38" s="84"/>
      <c r="AE38" s="84"/>
      <c r="AF38" s="84"/>
      <c r="AG38" s="84"/>
      <c r="AH38" s="84"/>
      <c r="AI38" s="84"/>
      <c r="AJ38" s="84"/>
      <c r="AK38" s="84"/>
      <c r="AL38" s="249"/>
      <c r="AM38" s="268" t="str">
        <f t="shared" si="8"/>
        <v/>
      </c>
      <c r="AN38" s="269" t="str">
        <f t="shared" si="9"/>
        <v/>
      </c>
      <c r="AO38" s="114"/>
    </row>
    <row r="39" spans="1:41" ht="15.75" thickBot="1">
      <c r="A39" s="82">
        <f>список!A36</f>
        <v>35</v>
      </c>
      <c r="B39" s="91" t="str">
        <f>IF(список!B36="","",список!B36)</f>
        <v/>
      </c>
      <c r="C39" s="91">
        <f>IF(список!C36="","",список!C36)</f>
        <v>0</v>
      </c>
      <c r="D39" s="84"/>
      <c r="E39" s="84"/>
      <c r="F39" s="249"/>
      <c r="G39" s="298" t="str">
        <f t="shared" si="0"/>
        <v/>
      </c>
      <c r="H39" s="299" t="str">
        <f t="shared" si="1"/>
        <v/>
      </c>
      <c r="I39" s="251"/>
      <c r="J39" s="84"/>
      <c r="K39" s="84"/>
      <c r="L39" s="84"/>
      <c r="M39" s="249"/>
      <c r="N39" s="298" t="str">
        <f t="shared" si="2"/>
        <v/>
      </c>
      <c r="O39" s="299" t="str">
        <f t="shared" si="3"/>
        <v/>
      </c>
      <c r="P39" s="300"/>
      <c r="Q39" s="298" t="str">
        <f t="shared" si="4"/>
        <v/>
      </c>
      <c r="R39" s="299" t="str">
        <f t="shared" si="5"/>
        <v/>
      </c>
      <c r="S39" s="251"/>
      <c r="T39" s="84"/>
      <c r="U39" s="84"/>
      <c r="V39" s="84"/>
      <c r="W39" s="249"/>
      <c r="X39" s="298" t="str">
        <f t="shared" si="6"/>
        <v/>
      </c>
      <c r="Y39" s="299" t="str">
        <f t="shared" si="7"/>
        <v/>
      </c>
      <c r="Z39" s="251"/>
      <c r="AA39" s="84"/>
      <c r="AB39" s="84"/>
      <c r="AC39" s="84"/>
      <c r="AD39" s="84"/>
      <c r="AE39" s="84"/>
      <c r="AF39" s="84"/>
      <c r="AG39" s="84"/>
      <c r="AH39" s="84"/>
      <c r="AI39" s="84"/>
      <c r="AJ39" s="84"/>
      <c r="AK39" s="84"/>
      <c r="AL39" s="249"/>
      <c r="AM39" s="298" t="str">
        <f t="shared" si="8"/>
        <v/>
      </c>
      <c r="AN39" s="299" t="str">
        <f t="shared" si="9"/>
        <v/>
      </c>
      <c r="AO39" s="114"/>
    </row>
    <row r="40" spans="1:41">
      <c r="G40" s="85"/>
      <c r="H40" s="85"/>
      <c r="N40" s="85"/>
      <c r="O40" s="85"/>
      <c r="Q40" s="85"/>
      <c r="R40" s="85"/>
      <c r="X40" s="326"/>
      <c r="Y40" s="85"/>
      <c r="AM40" s="85"/>
      <c r="AN40" s="85"/>
    </row>
  </sheetData>
  <sheetProtection password="CC6F" sheet="1" objects="1" scenarios="1" selectLockedCells="1"/>
  <mergeCells count="15">
    <mergeCell ref="A1:AN1"/>
    <mergeCell ref="Z3:AN3"/>
    <mergeCell ref="AM4:AN4"/>
    <mergeCell ref="A2:AN2"/>
    <mergeCell ref="G4:H4"/>
    <mergeCell ref="N4:O4"/>
    <mergeCell ref="Q4:R4"/>
    <mergeCell ref="X4:Y4"/>
    <mergeCell ref="D3:H3"/>
    <mergeCell ref="I3:O3"/>
    <mergeCell ref="P3:R3"/>
    <mergeCell ref="S3:Y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82"/>
      <c r="B1" s="382"/>
      <c r="C1" s="382"/>
      <c r="D1" s="382"/>
      <c r="E1" s="382"/>
      <c r="F1" s="382"/>
      <c r="G1" s="382"/>
      <c r="H1" s="382"/>
      <c r="I1" s="382"/>
      <c r="J1" s="382"/>
      <c r="K1" s="382"/>
      <c r="L1" s="382"/>
      <c r="M1" s="382"/>
      <c r="N1" s="382"/>
    </row>
    <row r="2" spans="1:14" ht="15.75">
      <c r="A2" s="1" t="str">
        <f>список!A1</f>
        <v>№</v>
      </c>
      <c r="B2" s="1" t="str">
        <f>список!B1</f>
        <v>Фамилия, имя воспитанника</v>
      </c>
      <c r="C2" s="383">
        <v>1</v>
      </c>
      <c r="D2" s="383"/>
      <c r="E2" s="383">
        <v>2</v>
      </c>
      <c r="F2" s="383"/>
      <c r="G2" s="383">
        <v>3</v>
      </c>
      <c r="H2" s="383"/>
      <c r="I2" s="383">
        <v>4</v>
      </c>
      <c r="J2" s="383"/>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47" priority="6" stopIfTrue="1" operator="equal">
      <formula>"очень высокий"</formula>
    </cfRule>
    <cfRule type="cellIs" dxfId="246" priority="7" stopIfTrue="1" operator="equal">
      <formula>"сниженный"</formula>
    </cfRule>
    <cfRule type="cellIs" dxfId="245" priority="8" stopIfTrue="1" operator="equal">
      <formula>"низкий"</formula>
    </cfRule>
  </conditionalFormatting>
  <conditionalFormatting sqref="L20:L31">
    <cfRule type="containsText" dxfId="244"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85" t="str">
        <f>'[1]сырые баллы'!A1:Y1</f>
        <v>оценка уровня сформированности компонентов учебной деятельности</v>
      </c>
      <c r="B1" s="385"/>
      <c r="C1" s="385"/>
      <c r="D1" s="385"/>
      <c r="E1" s="386"/>
      <c r="F1" s="386"/>
      <c r="G1" s="386"/>
      <c r="H1" s="386"/>
      <c r="I1" s="386"/>
      <c r="J1" s="386"/>
      <c r="K1" s="386"/>
      <c r="L1" s="386"/>
      <c r="M1" s="386"/>
      <c r="N1" s="386"/>
      <c r="O1" s="386"/>
      <c r="P1" s="386"/>
      <c r="Q1" s="386"/>
      <c r="R1" s="386"/>
      <c r="S1" s="386"/>
      <c r="T1" s="386"/>
      <c r="U1" s="386"/>
      <c r="V1" s="386"/>
      <c r="W1" s="386"/>
      <c r="X1" s="386"/>
      <c r="Y1" s="387" t="s">
        <v>8</v>
      </c>
      <c r="Z1" s="388"/>
      <c r="AA1" s="388"/>
      <c r="AB1" s="388"/>
      <c r="AC1" s="388"/>
      <c r="AD1" s="388"/>
      <c r="AE1" s="388"/>
      <c r="AF1" s="388"/>
      <c r="AG1" s="388"/>
      <c r="AH1" s="388"/>
      <c r="AI1" s="388"/>
      <c r="AJ1" s="388"/>
      <c r="AK1" s="38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90" t="str">
        <f>список!A1</f>
        <v>№</v>
      </c>
      <c r="B2" s="390" t="str">
        <f>'[1]сырые баллы'!B2:B3</f>
        <v>Ф.И.</v>
      </c>
      <c r="C2" s="390" t="str">
        <f>'[1]сырые баллы'!C2:C3</f>
        <v>Класс</v>
      </c>
      <c r="D2" s="391" t="str">
        <f>'[1]сырые баллы'!D2:D2</f>
        <v>дата заполнения</v>
      </c>
      <c r="E2" s="394" t="str">
        <f>'[1]сырые баллы'!E2:AO2</f>
        <v>часть А</v>
      </c>
      <c r="F2" s="395"/>
      <c r="G2" s="395"/>
      <c r="H2" s="395"/>
      <c r="I2" s="395"/>
      <c r="J2" s="395"/>
      <c r="K2" s="395"/>
      <c r="L2" s="395"/>
      <c r="M2" s="395"/>
      <c r="N2" s="395"/>
      <c r="O2" s="395"/>
      <c r="P2" s="395"/>
      <c r="Q2" s="395"/>
      <c r="R2" s="395"/>
      <c r="S2" s="395"/>
      <c r="T2" s="395"/>
      <c r="U2" s="395"/>
      <c r="V2" s="395"/>
      <c r="W2" s="395"/>
      <c r="X2" s="395"/>
      <c r="Y2" s="395"/>
      <c r="Z2" s="395"/>
      <c r="AA2" s="395"/>
      <c r="AB2" s="395"/>
      <c r="AC2" s="395"/>
      <c r="AD2" s="396"/>
      <c r="AE2" s="394" t="s">
        <v>7</v>
      </c>
      <c r="AF2" s="395"/>
      <c r="AG2" s="395"/>
      <c r="AH2" s="395"/>
      <c r="AI2" s="395"/>
      <c r="AJ2" s="395"/>
      <c r="AK2" s="395"/>
      <c r="AL2" s="395"/>
      <c r="AM2" s="395"/>
      <c r="AN2" s="395"/>
      <c r="AO2" s="395"/>
      <c r="AP2" s="395"/>
      <c r="AQ2" s="395"/>
      <c r="AR2" s="395"/>
      <c r="AS2" s="395"/>
      <c r="AT2" s="395"/>
      <c r="AU2" s="395"/>
      <c r="AV2" s="395"/>
      <c r="AW2" s="395"/>
      <c r="AX2" s="395"/>
      <c r="AY2" s="395"/>
      <c r="AZ2" s="395"/>
      <c r="BA2" s="395"/>
      <c r="BB2" s="395"/>
      <c r="BC2" s="395"/>
      <c r="BD2" s="395"/>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90"/>
      <c r="B3" s="390"/>
      <c r="C3" s="390"/>
      <c r="D3" s="392"/>
      <c r="E3" s="393">
        <v>1</v>
      </c>
      <c r="F3" s="393"/>
      <c r="G3" s="393">
        <v>2</v>
      </c>
      <c r="H3" s="393"/>
      <c r="I3" s="393">
        <f>'[1]сырые баллы'!G3</f>
        <v>3</v>
      </c>
      <c r="J3" s="393"/>
      <c r="K3" s="393">
        <v>4</v>
      </c>
      <c r="L3" s="393"/>
      <c r="M3" s="393">
        <v>5</v>
      </c>
      <c r="N3" s="393"/>
      <c r="O3" s="393">
        <v>6</v>
      </c>
      <c r="P3" s="393"/>
      <c r="Q3" s="393">
        <v>7</v>
      </c>
      <c r="R3" s="393"/>
      <c r="S3" s="393">
        <v>8</v>
      </c>
      <c r="T3" s="393"/>
      <c r="U3" s="393">
        <v>9</v>
      </c>
      <c r="V3" s="393"/>
      <c r="W3" s="393">
        <v>10</v>
      </c>
      <c r="X3" s="393"/>
      <c r="Y3" s="393">
        <v>11</v>
      </c>
      <c r="Z3" s="393"/>
      <c r="AA3" s="393">
        <v>12</v>
      </c>
      <c r="AB3" s="393"/>
      <c r="AC3" s="393">
        <v>13</v>
      </c>
      <c r="AD3" s="393"/>
      <c r="AE3" s="384">
        <v>1</v>
      </c>
      <c r="AF3" s="384"/>
      <c r="AG3" s="384">
        <v>2</v>
      </c>
      <c r="AH3" s="384"/>
      <c r="AI3" s="384">
        <v>3</v>
      </c>
      <c r="AJ3" s="384"/>
      <c r="AK3" s="384">
        <v>4</v>
      </c>
      <c r="AL3" s="384"/>
      <c r="AM3" s="384">
        <v>5</v>
      </c>
      <c r="AN3" s="384"/>
      <c r="AO3" s="384">
        <v>6</v>
      </c>
      <c r="AP3" s="384"/>
      <c r="AQ3" s="384">
        <v>7</v>
      </c>
      <c r="AR3" s="384"/>
      <c r="AS3" s="384">
        <v>8</v>
      </c>
      <c r="AT3" s="384"/>
      <c r="AU3" s="384">
        <v>9</v>
      </c>
      <c r="AV3" s="384"/>
      <c r="AW3" s="384">
        <v>10</v>
      </c>
      <c r="AX3" s="384"/>
      <c r="AY3" s="384">
        <v>11</v>
      </c>
      <c r="AZ3" s="384"/>
      <c r="BA3" s="384">
        <v>12</v>
      </c>
      <c r="BB3" s="384"/>
      <c r="BC3" s="384">
        <v>13</v>
      </c>
      <c r="BD3" s="384"/>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старшая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старшая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старшая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старшая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старшая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старшая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старшая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старшая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старшая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старшая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старшая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старшая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старшая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старшая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старшая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старшая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старшая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старшая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старшая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старшая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старшая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старшая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старшая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старшая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старшая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старшая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старшая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старшая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старшая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старшая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старшая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0" t="e">
        <f>#REF!</f>
        <v>#REF!</v>
      </c>
      <c r="B1" s="401"/>
      <c r="C1" s="401"/>
      <c r="D1" s="401"/>
      <c r="E1" s="401"/>
      <c r="F1" s="401"/>
      <c r="G1" s="401"/>
      <c r="H1" s="401"/>
      <c r="I1" s="401"/>
      <c r="J1" s="401"/>
      <c r="K1" s="401"/>
      <c r="L1" s="401"/>
      <c r="M1" s="401"/>
      <c r="N1" s="401"/>
      <c r="O1" s="401"/>
      <c r="P1" s="401"/>
      <c r="Q1" s="401"/>
      <c r="R1" s="401" t="s">
        <v>11</v>
      </c>
      <c r="S1" s="401"/>
      <c r="T1" s="401"/>
      <c r="U1" s="401"/>
      <c r="V1" s="401"/>
      <c r="W1" s="401"/>
      <c r="X1" s="401"/>
      <c r="Y1" s="401"/>
      <c r="Z1" s="401"/>
      <c r="AA1" s="401"/>
      <c r="AB1" s="401"/>
      <c r="AC1" s="401"/>
      <c r="AD1" s="401"/>
      <c r="AE1" s="401"/>
      <c r="AF1" s="401"/>
      <c r="AG1" s="401"/>
      <c r="AH1" s="401"/>
      <c r="AI1" s="401"/>
      <c r="AJ1" s="14"/>
      <c r="AK1" s="14"/>
      <c r="AL1" s="14"/>
      <c r="AM1" s="14"/>
      <c r="AN1" s="14"/>
      <c r="AO1" s="14"/>
      <c r="AP1" s="14"/>
      <c r="AQ1" s="14"/>
      <c r="AR1" s="15"/>
    </row>
    <row r="2" spans="1:44" ht="12.75" customHeight="1">
      <c r="A2" s="390" t="str">
        <f>список!A1</f>
        <v>№</v>
      </c>
      <c r="B2" s="390" t="str">
        <f>список!B1</f>
        <v>Фамилия, имя воспитанника</v>
      </c>
      <c r="C2" s="390" t="str">
        <f>список!C1</f>
        <v xml:space="preserve">дата </v>
      </c>
      <c r="D2" s="390" t="str">
        <f>список!D1</f>
        <v>группа</v>
      </c>
      <c r="E2" s="391" t="s">
        <v>6</v>
      </c>
      <c r="F2" s="402"/>
      <c r="G2" s="402"/>
      <c r="H2" s="402"/>
      <c r="I2" s="402"/>
      <c r="J2" s="402"/>
      <c r="K2" s="402"/>
      <c r="L2" s="402"/>
      <c r="M2" s="402"/>
      <c r="N2" s="402"/>
      <c r="O2" s="402"/>
      <c r="P2" s="402"/>
      <c r="Q2" s="402"/>
      <c r="R2" s="402"/>
      <c r="S2" s="402"/>
      <c r="T2" s="402"/>
      <c r="U2" s="402"/>
      <c r="V2" s="402"/>
      <c r="W2" s="402"/>
      <c r="X2" s="403"/>
      <c r="Y2" s="391" t="s">
        <v>9</v>
      </c>
      <c r="Z2" s="402"/>
      <c r="AA2" s="402"/>
      <c r="AB2" s="402"/>
      <c r="AC2" s="402"/>
      <c r="AD2" s="402"/>
      <c r="AE2" s="402"/>
      <c r="AF2" s="402"/>
      <c r="AG2" s="402"/>
      <c r="AH2" s="402"/>
      <c r="AI2" s="402"/>
      <c r="AJ2" s="402"/>
      <c r="AK2" s="402"/>
      <c r="AL2" s="402"/>
      <c r="AM2" s="402"/>
      <c r="AN2" s="402"/>
      <c r="AO2" s="402"/>
      <c r="AP2" s="403"/>
    </row>
    <row r="3" spans="1:44" ht="23.25" customHeight="1">
      <c r="A3" s="390"/>
      <c r="B3" s="390"/>
      <c r="C3" s="390"/>
      <c r="D3" s="390"/>
      <c r="E3" s="404">
        <v>2</v>
      </c>
      <c r="F3" s="405"/>
      <c r="G3" s="404">
        <v>3</v>
      </c>
      <c r="H3" s="405"/>
      <c r="I3" s="404">
        <v>6</v>
      </c>
      <c r="J3" s="405"/>
      <c r="K3" s="406">
        <v>14</v>
      </c>
      <c r="L3" s="406"/>
      <c r="M3" s="406">
        <v>15</v>
      </c>
      <c r="N3" s="406"/>
      <c r="O3" s="406">
        <v>16</v>
      </c>
      <c r="P3" s="406"/>
      <c r="Q3" s="406">
        <v>17</v>
      </c>
      <c r="R3" s="406"/>
      <c r="S3" s="406">
        <v>18</v>
      </c>
      <c r="T3" s="406"/>
      <c r="U3" s="406">
        <v>19</v>
      </c>
      <c r="V3" s="406"/>
      <c r="W3" s="406">
        <v>20</v>
      </c>
      <c r="X3" s="406"/>
      <c r="Y3" s="398">
        <v>2</v>
      </c>
      <c r="Z3" s="399"/>
      <c r="AA3" s="398">
        <v>3</v>
      </c>
      <c r="AB3" s="399"/>
      <c r="AC3" s="397">
        <v>14</v>
      </c>
      <c r="AD3" s="397"/>
      <c r="AE3" s="397">
        <v>15</v>
      </c>
      <c r="AF3" s="397"/>
      <c r="AG3" s="397">
        <v>16</v>
      </c>
      <c r="AH3" s="397"/>
      <c r="AI3" s="397">
        <v>17</v>
      </c>
      <c r="AJ3" s="397"/>
      <c r="AK3" s="397">
        <v>18</v>
      </c>
      <c r="AL3" s="397"/>
      <c r="AM3" s="397">
        <v>19</v>
      </c>
      <c r="AN3" s="397"/>
      <c r="AO3" s="397">
        <v>20</v>
      </c>
      <c r="AP3" s="397"/>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400" t="e">
        <f>целеполагание!A1</f>
        <v>#REF!</v>
      </c>
      <c r="B1" s="401"/>
      <c r="C1" s="401"/>
      <c r="D1" s="401"/>
      <c r="E1" s="401"/>
      <c r="F1" s="401"/>
      <c r="G1" s="401"/>
      <c r="H1" s="401"/>
      <c r="I1" s="401"/>
      <c r="J1" s="401"/>
      <c r="K1" s="401" t="s">
        <v>11</v>
      </c>
      <c r="L1" s="401"/>
      <c r="M1" s="401"/>
      <c r="N1" s="401"/>
      <c r="O1" s="401"/>
      <c r="P1" s="401"/>
      <c r="Q1" s="401"/>
      <c r="R1" s="401"/>
      <c r="S1" s="401"/>
      <c r="T1" s="401"/>
      <c r="U1" s="401"/>
      <c r="V1" s="401"/>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90" t="str">
        <f>'[1]сырые баллы'!A2:A3</f>
        <v>№</v>
      </c>
      <c r="B2" s="390" t="str">
        <f>'[1]сырые баллы'!B2:B3</f>
        <v>Ф.И.</v>
      </c>
      <c r="C2" s="390" t="str">
        <f>'[1]сырые баллы'!C2:C3</f>
        <v>Класс</v>
      </c>
      <c r="D2" s="392" t="str">
        <f>'[1]сырые баллы'!D2:D2</f>
        <v>дата заполнения</v>
      </c>
      <c r="E2" s="391" t="s">
        <v>6</v>
      </c>
      <c r="F2" s="402"/>
      <c r="G2" s="402"/>
      <c r="H2" s="402"/>
      <c r="I2" s="402"/>
      <c r="J2" s="402"/>
      <c r="K2" s="402"/>
      <c r="L2" s="402"/>
      <c r="M2" s="402"/>
      <c r="N2" s="402"/>
      <c r="O2" s="402"/>
      <c r="P2" s="402"/>
      <c r="Q2" s="402"/>
      <c r="R2" s="402"/>
      <c r="S2" s="402"/>
      <c r="T2" s="402"/>
      <c r="U2" s="402"/>
      <c r="V2" s="402"/>
      <c r="W2" s="402"/>
      <c r="X2" s="403"/>
      <c r="Y2" s="391" t="s">
        <v>9</v>
      </c>
      <c r="Z2" s="402"/>
      <c r="AA2" s="402"/>
      <c r="AB2" s="402"/>
      <c r="AC2" s="402"/>
      <c r="AD2" s="402"/>
      <c r="AE2" s="402"/>
      <c r="AF2" s="402"/>
      <c r="AG2" s="402"/>
      <c r="AH2" s="402"/>
      <c r="AI2" s="402"/>
      <c r="AJ2" s="402"/>
      <c r="AK2" s="402"/>
      <c r="AL2" s="402"/>
      <c r="AM2" s="402"/>
      <c r="AN2" s="402"/>
      <c r="AO2" s="402"/>
      <c r="AP2" s="403"/>
    </row>
    <row r="3" spans="1:44" ht="23.25" customHeight="1">
      <c r="A3" s="390"/>
      <c r="B3" s="390"/>
      <c r="C3" s="390"/>
      <c r="D3" s="392"/>
      <c r="E3" s="404">
        <v>2</v>
      </c>
      <c r="F3" s="405"/>
      <c r="G3" s="404">
        <v>3</v>
      </c>
      <c r="H3" s="405"/>
      <c r="I3" s="404">
        <v>6</v>
      </c>
      <c r="J3" s="405"/>
      <c r="K3" s="406">
        <f>'[1]сырые баллы'!R3</f>
        <v>14</v>
      </c>
      <c r="L3" s="406"/>
      <c r="M3" s="406">
        <f>'[1]сырые баллы'!S3</f>
        <v>15</v>
      </c>
      <c r="N3" s="406"/>
      <c r="O3" s="406">
        <f>'[1]сырые баллы'!T3</f>
        <v>16</v>
      </c>
      <c r="P3" s="406"/>
      <c r="Q3" s="406">
        <f>'[1]сырые баллы'!U3</f>
        <v>17</v>
      </c>
      <c r="R3" s="406"/>
      <c r="S3" s="406">
        <f>'[1]сырые баллы'!V3</f>
        <v>18</v>
      </c>
      <c r="T3" s="406"/>
      <c r="U3" s="406">
        <f>'[1]сырые баллы'!W3</f>
        <v>19</v>
      </c>
      <c r="V3" s="406"/>
      <c r="W3" s="406">
        <f>'[1]сырые баллы'!X3</f>
        <v>20</v>
      </c>
      <c r="X3" s="406"/>
      <c r="Y3" s="398">
        <v>2</v>
      </c>
      <c r="Z3" s="399"/>
      <c r="AA3" s="398">
        <v>3</v>
      </c>
      <c r="AB3" s="399"/>
      <c r="AC3" s="397">
        <f>'[1]сырые баллы'!BC3</f>
        <v>14</v>
      </c>
      <c r="AD3" s="397"/>
      <c r="AE3" s="397">
        <f>'[1]сырые баллы'!BD3</f>
        <v>15</v>
      </c>
      <c r="AF3" s="397"/>
      <c r="AG3" s="397">
        <f>'[1]сырые баллы'!BE3</f>
        <v>16</v>
      </c>
      <c r="AH3" s="397"/>
      <c r="AI3" s="397">
        <f>'[1]сырые баллы'!BF3</f>
        <v>17</v>
      </c>
      <c r="AJ3" s="397"/>
      <c r="AK3" s="397">
        <f>'[1]сырые баллы'!BG3</f>
        <v>18</v>
      </c>
      <c r="AL3" s="397"/>
      <c r="AM3" s="397">
        <f>'[1]сырые баллы'!BH3</f>
        <v>19</v>
      </c>
      <c r="AN3" s="397"/>
      <c r="AO3" s="397">
        <f>'[1]сырые баллы'!BI3</f>
        <v>20</v>
      </c>
      <c r="AP3" s="397"/>
    </row>
    <row r="4" spans="1:44">
      <c r="A4" s="1">
        <f>список!A2</f>
        <v>1</v>
      </c>
      <c r="B4" s="1" t="str">
        <f>IF(список!B2="","",список!B2)</f>
        <v/>
      </c>
      <c r="C4" s="1">
        <f>список!C2</f>
        <v>0</v>
      </c>
      <c r="D4" s="13" t="str">
        <f>список!D$2</f>
        <v>старшая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старшая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старшая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старшая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старшая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старшая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старшая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старшая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старшая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старшая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старшая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старшая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старшая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старшая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старшая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старшая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старшая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старшая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старшая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старшая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старшая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старшая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старшая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старшая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старшая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старшая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старшая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старшая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старшая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старшая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старшая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0" t="e">
        <f>#REF!</f>
        <v>#REF!</v>
      </c>
      <c r="B1" s="401"/>
      <c r="C1" s="401"/>
      <c r="D1" s="401"/>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401"/>
      <c r="AR1" s="407"/>
    </row>
    <row r="2" spans="1:44">
      <c r="A2" s="390" t="str">
        <f>список!A1</f>
        <v>№</v>
      </c>
      <c r="B2" s="390" t="str">
        <f>список!B1</f>
        <v>Фамилия, имя воспитанника</v>
      </c>
      <c r="C2" s="390" t="str">
        <f>список!C1</f>
        <v xml:space="preserve">дата </v>
      </c>
      <c r="D2" s="413" t="str">
        <f>список!D1</f>
        <v>группа</v>
      </c>
      <c r="E2" s="408" t="s">
        <v>6</v>
      </c>
      <c r="F2" s="409"/>
      <c r="G2" s="409"/>
      <c r="H2" s="409"/>
      <c r="I2" s="409"/>
      <c r="J2" s="409"/>
      <c r="K2" s="409"/>
      <c r="L2" s="409"/>
      <c r="M2" s="409"/>
      <c r="N2" s="409"/>
      <c r="O2" s="409"/>
      <c r="P2" s="409"/>
      <c r="Q2" s="409"/>
      <c r="R2" s="409"/>
      <c r="S2" s="409"/>
      <c r="T2" s="409"/>
      <c r="U2" s="409"/>
      <c r="V2" s="409"/>
      <c r="W2" s="409"/>
      <c r="X2" s="409"/>
      <c r="Y2" s="409"/>
      <c r="Z2" s="410"/>
      <c r="AA2" s="415" t="s">
        <v>7</v>
      </c>
      <c r="AB2" s="416"/>
      <c r="AC2" s="416"/>
      <c r="AD2" s="416"/>
      <c r="AE2" s="416"/>
      <c r="AF2" s="416"/>
      <c r="AG2" s="416"/>
      <c r="AH2" s="416"/>
      <c r="AI2" s="416"/>
      <c r="AJ2" s="416"/>
      <c r="AK2" s="416"/>
      <c r="AL2" s="416"/>
      <c r="AM2" s="416"/>
      <c r="AN2" s="416"/>
      <c r="AO2" s="416"/>
      <c r="AP2" s="417"/>
      <c r="AQ2" s="5"/>
      <c r="AR2" s="1"/>
    </row>
    <row r="3" spans="1:44" ht="15.75" thickBot="1">
      <c r="A3" s="390"/>
      <c r="B3" s="390"/>
      <c r="C3" s="390"/>
      <c r="D3" s="413"/>
      <c r="E3" s="414">
        <v>6</v>
      </c>
      <c r="F3" s="405"/>
      <c r="G3" s="404">
        <v>14</v>
      </c>
      <c r="H3" s="405"/>
      <c r="I3" s="404">
        <v>18</v>
      </c>
      <c r="J3" s="405"/>
      <c r="K3" s="406">
        <f>'[1]сырые баллы'!Y3</f>
        <v>21</v>
      </c>
      <c r="L3" s="406"/>
      <c r="M3" s="406">
        <f>'[1]сырые баллы'!Z3</f>
        <v>22</v>
      </c>
      <c r="N3" s="406"/>
      <c r="O3" s="406">
        <f>'[1]сырые баллы'!AA3</f>
        <v>23</v>
      </c>
      <c r="P3" s="406"/>
      <c r="Q3" s="406">
        <f>'[1]сырые баллы'!AB3</f>
        <v>24</v>
      </c>
      <c r="R3" s="406"/>
      <c r="S3" s="406">
        <f>'[1]сырые баллы'!AC3</f>
        <v>25</v>
      </c>
      <c r="T3" s="406"/>
      <c r="U3" s="406">
        <f>'[1]сырые баллы'!AD3</f>
        <v>26</v>
      </c>
      <c r="V3" s="406"/>
      <c r="W3" s="406">
        <f>'[1]сырые баллы'!AE3</f>
        <v>27</v>
      </c>
      <c r="X3" s="406"/>
      <c r="Y3" s="406">
        <f>'[1]сырые баллы'!AF3</f>
        <v>28</v>
      </c>
      <c r="Z3" s="412"/>
      <c r="AA3" s="418">
        <f>'[1]сырые баллы'!BJ3</f>
        <v>21</v>
      </c>
      <c r="AB3" s="397"/>
      <c r="AC3" s="397">
        <f>'[1]сырые баллы'!BK3</f>
        <v>22</v>
      </c>
      <c r="AD3" s="397"/>
      <c r="AE3" s="397">
        <f>'[1]сырые баллы'!BL3</f>
        <v>23</v>
      </c>
      <c r="AF3" s="397"/>
      <c r="AG3" s="397">
        <f>'[1]сырые баллы'!BM3</f>
        <v>24</v>
      </c>
      <c r="AH3" s="397"/>
      <c r="AI3" s="397">
        <f>'[1]сырые баллы'!BN3</f>
        <v>25</v>
      </c>
      <c r="AJ3" s="397"/>
      <c r="AK3" s="397">
        <f>'[1]сырые баллы'!BO3</f>
        <v>26</v>
      </c>
      <c r="AL3" s="397"/>
      <c r="AM3" s="397">
        <f>'[1]сырые баллы'!BP3</f>
        <v>27</v>
      </c>
      <c r="AN3" s="397"/>
      <c r="AO3" s="397">
        <f>'[1]сырые баллы'!BQ3</f>
        <v>28</v>
      </c>
      <c r="AP3" s="411"/>
      <c r="AQ3" s="64"/>
      <c r="AR3" s="9"/>
    </row>
    <row r="4" spans="1:44">
      <c r="A4" s="1">
        <f>список!A2</f>
        <v>1</v>
      </c>
      <c r="B4" s="1" t="str">
        <f>IF(список!B2="","",список!B2)</f>
        <v/>
      </c>
      <c r="C4" s="1" t="str">
        <f>IF(список!C2="","",список!C2)</f>
        <v/>
      </c>
      <c r="D4" s="13" t="str">
        <f>IF(список!D2="","",список!D2)</f>
        <v>старшая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400" t="e">
        <f>#REF!</f>
        <v>#REF!</v>
      </c>
      <c r="B1" s="401"/>
      <c r="C1" s="401"/>
      <c r="D1" s="401"/>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401"/>
      <c r="AR1" s="407"/>
    </row>
    <row r="2" spans="1:44">
      <c r="A2" s="390" t="str">
        <f>список!A1</f>
        <v>№</v>
      </c>
      <c r="B2" s="390" t="str">
        <f>список!B1</f>
        <v>Фамилия, имя воспитанника</v>
      </c>
      <c r="C2" s="390" t="str">
        <f>список!C1</f>
        <v xml:space="preserve">дата </v>
      </c>
      <c r="D2" s="413" t="str">
        <f>список!D1</f>
        <v>группа</v>
      </c>
      <c r="E2" s="408" t="s">
        <v>6</v>
      </c>
      <c r="F2" s="409"/>
      <c r="G2" s="409"/>
      <c r="H2" s="409"/>
      <c r="I2" s="409"/>
      <c r="J2" s="409"/>
      <c r="K2" s="409"/>
      <c r="L2" s="409"/>
      <c r="M2" s="409"/>
      <c r="N2" s="409"/>
      <c r="O2" s="409"/>
      <c r="P2" s="409"/>
      <c r="Q2" s="409"/>
      <c r="R2" s="409"/>
      <c r="S2" s="409"/>
      <c r="T2" s="409"/>
      <c r="U2" s="409"/>
      <c r="V2" s="409"/>
      <c r="W2" s="409"/>
      <c r="X2" s="409"/>
      <c r="Y2" s="409"/>
      <c r="Z2" s="410"/>
      <c r="AA2" s="415" t="s">
        <v>7</v>
      </c>
      <c r="AB2" s="416"/>
      <c r="AC2" s="416"/>
      <c r="AD2" s="416"/>
      <c r="AE2" s="416"/>
      <c r="AF2" s="416"/>
      <c r="AG2" s="416"/>
      <c r="AH2" s="416"/>
      <c r="AI2" s="416"/>
      <c r="AJ2" s="416"/>
      <c r="AK2" s="416"/>
      <c r="AL2" s="416"/>
      <c r="AM2" s="416"/>
      <c r="AN2" s="416"/>
      <c r="AO2" s="416"/>
      <c r="AP2" s="417"/>
      <c r="AQ2" s="5"/>
      <c r="AR2" s="1"/>
    </row>
    <row r="3" spans="1:44">
      <c r="A3" s="390"/>
      <c r="B3" s="390"/>
      <c r="C3" s="390"/>
      <c r="D3" s="413"/>
      <c r="E3" s="414">
        <v>6</v>
      </c>
      <c r="F3" s="405"/>
      <c r="G3" s="404">
        <v>14</v>
      </c>
      <c r="H3" s="405"/>
      <c r="I3" s="404">
        <v>18</v>
      </c>
      <c r="J3" s="405"/>
      <c r="K3" s="406">
        <f>'[1]сырые баллы'!Y3</f>
        <v>21</v>
      </c>
      <c r="L3" s="406"/>
      <c r="M3" s="406">
        <f>'[1]сырые баллы'!Z3</f>
        <v>22</v>
      </c>
      <c r="N3" s="406"/>
      <c r="O3" s="406">
        <f>'[1]сырые баллы'!AA3</f>
        <v>23</v>
      </c>
      <c r="P3" s="406"/>
      <c r="Q3" s="406">
        <f>'[1]сырые баллы'!AB3</f>
        <v>24</v>
      </c>
      <c r="R3" s="406"/>
      <c r="S3" s="406">
        <f>'[1]сырые баллы'!AC3</f>
        <v>25</v>
      </c>
      <c r="T3" s="406"/>
      <c r="U3" s="406">
        <f>'[1]сырые баллы'!AD3</f>
        <v>26</v>
      </c>
      <c r="V3" s="406"/>
      <c r="W3" s="406">
        <f>'[1]сырые баллы'!AE3</f>
        <v>27</v>
      </c>
      <c r="X3" s="406"/>
      <c r="Y3" s="406">
        <f>'[1]сырые баллы'!AF3</f>
        <v>28</v>
      </c>
      <c r="Z3" s="412"/>
      <c r="AA3" s="418">
        <f>'[1]сырые баллы'!BJ3</f>
        <v>21</v>
      </c>
      <c r="AB3" s="397"/>
      <c r="AC3" s="397">
        <f>'[1]сырые баллы'!BK3</f>
        <v>22</v>
      </c>
      <c r="AD3" s="397"/>
      <c r="AE3" s="397">
        <f>'[1]сырые баллы'!BL3</f>
        <v>23</v>
      </c>
      <c r="AF3" s="397"/>
      <c r="AG3" s="397">
        <f>'[1]сырые баллы'!BM3</f>
        <v>24</v>
      </c>
      <c r="AH3" s="397"/>
      <c r="AI3" s="397">
        <f>'[1]сырые баллы'!BN3</f>
        <v>25</v>
      </c>
      <c r="AJ3" s="397"/>
      <c r="AK3" s="397">
        <f>'[1]сырые баллы'!BO3</f>
        <v>26</v>
      </c>
      <c r="AL3" s="397"/>
      <c r="AM3" s="397">
        <f>'[1]сырые баллы'!BP3</f>
        <v>27</v>
      </c>
      <c r="AN3" s="397"/>
      <c r="AO3" s="397">
        <f>'[1]сырые баллы'!BQ3</f>
        <v>28</v>
      </c>
      <c r="AP3" s="411"/>
      <c r="AQ3" s="5"/>
      <c r="AR3" s="1"/>
    </row>
    <row r="4" spans="1:44">
      <c r="A4" s="1">
        <f>список!A2</f>
        <v>1</v>
      </c>
      <c r="B4" s="1" t="str">
        <f>IF(список!B2="","",список!B2)</f>
        <v/>
      </c>
      <c r="C4" s="1" t="str">
        <f>IF(список!C2="","",список!C2)</f>
        <v/>
      </c>
      <c r="D4" s="13" t="str">
        <f>IF(список!D2="","",список!D2)</f>
        <v>старшая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старшая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старшая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старшая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старшая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старшая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старшая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старшая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старшая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старшая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старшая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старшая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старшая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старшая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старшая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старшая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старшая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старшая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старшая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старшая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старшая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старшая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старшая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старшая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старшая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старшая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старшая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старшая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старшая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старшая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старшая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2016-11-17T19:01:18Z</cp:lastPrinted>
  <dcterms:created xsi:type="dcterms:W3CDTF">2011-08-30T11:41:57Z</dcterms:created>
  <dcterms:modified xsi:type="dcterms:W3CDTF">2016-11-19T09:35:15Z</dcterms:modified>
</cp:coreProperties>
</file>